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xua\CBDT\CBDT 2020\Thang 10\"/>
    </mc:Choice>
  </mc:AlternateContent>
  <bookViews>
    <workbookView xWindow="240" yWindow="120" windowWidth="20055" windowHeight="7890"/>
  </bookViews>
  <sheets>
    <sheet name="Pl 1a" sheetId="6" r:id="rId1"/>
    <sheet name="Pl 1b" sheetId="5" r:id="rId2"/>
    <sheet name="PL 2" sheetId="4" r:id="rId3"/>
    <sheet name="PL 3" sheetId="1" r:id="rId4"/>
    <sheet name="PL 4" sheetId="10" r:id="rId5"/>
    <sheet name="PL 5" sheetId="2" r:id="rId6"/>
    <sheet name="PL 6" sheetId="3" r:id="rId7"/>
    <sheet name="PL 7" sheetId="7" r:id="rId8"/>
    <sheet name="PL 8" sheetId="8" r:id="rId9"/>
    <sheet name="PL 9" sheetId="9" r:id="rId10"/>
    <sheet name="Pl 10" sheetId="11" r:id="rId11"/>
    <sheet name="Pl 11" sheetId="12" r:id="rId12"/>
    <sheet name="Pl 12" sheetId="13" r:id="rId13"/>
    <sheet name="Sheet14" sheetId="14" r:id="rId14"/>
  </sheets>
  <externalReferences>
    <externalReference r:id="rId15"/>
  </externalReferences>
  <definedNames>
    <definedName name="_xlnm._FilterDatabase" localSheetId="3" hidden="1">'PL 3'!$C$5:$C$1589</definedName>
  </definedNames>
  <calcPr calcId="152511"/>
</workbook>
</file>

<file path=xl/calcChain.xml><?xml version="1.0" encoding="utf-8"?>
<calcChain xmlns="http://schemas.openxmlformats.org/spreadsheetml/2006/main">
  <c r="Z24" i="6" l="1"/>
  <c r="Z23" i="6"/>
  <c r="Y23" i="6"/>
  <c r="X23" i="6"/>
  <c r="W23" i="6"/>
  <c r="V23" i="6"/>
  <c r="U23" i="6"/>
  <c r="T23" i="6"/>
  <c r="S23" i="6"/>
  <c r="R23" i="6"/>
  <c r="Q23" i="6"/>
  <c r="P23" i="6"/>
  <c r="O23" i="6"/>
  <c r="N23" i="6"/>
  <c r="M23" i="6" s="1"/>
  <c r="L23" i="6"/>
  <c r="K23" i="6"/>
  <c r="J23" i="6"/>
  <c r="I23" i="6"/>
  <c r="H23" i="6"/>
  <c r="C23" i="6"/>
  <c r="G23" i="6" s="1"/>
  <c r="Z22" i="6"/>
  <c r="Y22" i="6"/>
  <c r="X22" i="6"/>
  <c r="W22" i="6"/>
  <c r="V22" i="6"/>
  <c r="U22" i="6"/>
  <c r="T22" i="6"/>
  <c r="S22" i="6"/>
  <c r="R22" i="6"/>
  <c r="Q22" i="6"/>
  <c r="P22" i="6" s="1"/>
  <c r="O22" i="6"/>
  <c r="N22" i="6"/>
  <c r="M22" i="6"/>
  <c r="L22" i="6"/>
  <c r="K22" i="6"/>
  <c r="J22" i="6"/>
  <c r="I22" i="6"/>
  <c r="H22" i="6" s="1"/>
  <c r="G22" i="6"/>
  <c r="C22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 s="1"/>
  <c r="L21" i="6"/>
  <c r="K21" i="6"/>
  <c r="J21" i="6"/>
  <c r="I21" i="6"/>
  <c r="H21" i="6"/>
  <c r="C21" i="6"/>
  <c r="G21" i="6" s="1"/>
  <c r="Z20" i="6"/>
  <c r="Y20" i="6"/>
  <c r="X20" i="6"/>
  <c r="W20" i="6"/>
  <c r="V20" i="6"/>
  <c r="U20" i="6"/>
  <c r="T20" i="6"/>
  <c r="S20" i="6"/>
  <c r="R20" i="6"/>
  <c r="Q20" i="6"/>
  <c r="P20" i="6" s="1"/>
  <c r="O20" i="6"/>
  <c r="N20" i="6"/>
  <c r="M20" i="6"/>
  <c r="L20" i="6"/>
  <c r="K20" i="6"/>
  <c r="J20" i="6"/>
  <c r="I20" i="6"/>
  <c r="H20" i="6" s="1"/>
  <c r="G20" i="6"/>
  <c r="C20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 s="1"/>
  <c r="L19" i="6"/>
  <c r="K19" i="6"/>
  <c r="J19" i="6"/>
  <c r="I19" i="6"/>
  <c r="H19" i="6"/>
  <c r="C19" i="6"/>
  <c r="G19" i="6" s="1"/>
  <c r="Z18" i="6"/>
  <c r="Y18" i="6"/>
  <c r="X18" i="6"/>
  <c r="W18" i="6"/>
  <c r="V18" i="6"/>
  <c r="U18" i="6"/>
  <c r="T18" i="6"/>
  <c r="S18" i="6"/>
  <c r="R18" i="6"/>
  <c r="Q18" i="6"/>
  <c r="P18" i="6" s="1"/>
  <c r="O18" i="6"/>
  <c r="N18" i="6"/>
  <c r="M18" i="6"/>
  <c r="L18" i="6"/>
  <c r="K18" i="6"/>
  <c r="J18" i="6"/>
  <c r="I18" i="6"/>
  <c r="H18" i="6" s="1"/>
  <c r="G18" i="6"/>
  <c r="C18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 s="1"/>
  <c r="L17" i="6"/>
  <c r="K17" i="6"/>
  <c r="J17" i="6"/>
  <c r="I17" i="6"/>
  <c r="H17" i="6"/>
  <c r="C17" i="6"/>
  <c r="G17" i="6" s="1"/>
  <c r="Z16" i="6"/>
  <c r="Y16" i="6"/>
  <c r="X16" i="6"/>
  <c r="W16" i="6"/>
  <c r="V16" i="6"/>
  <c r="U16" i="6"/>
  <c r="T16" i="6"/>
  <c r="S16" i="6"/>
  <c r="R16" i="6"/>
  <c r="Q16" i="6"/>
  <c r="P16" i="6" s="1"/>
  <c r="O16" i="6"/>
  <c r="N16" i="6"/>
  <c r="M16" i="6"/>
  <c r="L16" i="6"/>
  <c r="K16" i="6"/>
  <c r="J16" i="6"/>
  <c r="I16" i="6"/>
  <c r="H16" i="6" s="1"/>
  <c r="G16" i="6"/>
  <c r="C16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 s="1"/>
  <c r="L15" i="6"/>
  <c r="K15" i="6"/>
  <c r="J15" i="6"/>
  <c r="I15" i="6"/>
  <c r="H15" i="6"/>
  <c r="C15" i="6"/>
  <c r="G15" i="6" s="1"/>
  <c r="Z14" i="6"/>
  <c r="Y14" i="6"/>
  <c r="X14" i="6"/>
  <c r="W14" i="6"/>
  <c r="V14" i="6"/>
  <c r="U14" i="6"/>
  <c r="T14" i="6"/>
  <c r="S14" i="6"/>
  <c r="R14" i="6"/>
  <c r="Q14" i="6"/>
  <c r="P14" i="6" s="1"/>
  <c r="O14" i="6"/>
  <c r="N14" i="6"/>
  <c r="M14" i="6"/>
  <c r="L14" i="6"/>
  <c r="K14" i="6"/>
  <c r="J14" i="6"/>
  <c r="I14" i="6"/>
  <c r="H14" i="6" s="1"/>
  <c r="G14" i="6"/>
  <c r="C14" i="6"/>
  <c r="Z13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 s="1"/>
  <c r="L13" i="6"/>
  <c r="K13" i="6"/>
  <c r="J13" i="6"/>
  <c r="I13" i="6"/>
  <c r="H13" i="6"/>
  <c r="C13" i="6"/>
  <c r="G13" i="6" s="1"/>
  <c r="Z12" i="6"/>
  <c r="Y12" i="6"/>
  <c r="Y11" i="6" s="1"/>
  <c r="X12" i="6"/>
  <c r="W12" i="6"/>
  <c r="W11" i="6" s="1"/>
  <c r="V12" i="6"/>
  <c r="U12" i="6"/>
  <c r="U11" i="6" s="1"/>
  <c r="T12" i="6"/>
  <c r="S12" i="6"/>
  <c r="S11" i="6" s="1"/>
  <c r="R12" i="6"/>
  <c r="Q12" i="6"/>
  <c r="P12" i="6" s="1"/>
  <c r="P11" i="6" s="1"/>
  <c r="O12" i="6"/>
  <c r="O11" i="6" s="1"/>
  <c r="N12" i="6"/>
  <c r="M12" i="6"/>
  <c r="L12" i="6"/>
  <c r="K12" i="6"/>
  <c r="K11" i="6" s="1"/>
  <c r="J12" i="6"/>
  <c r="I12" i="6"/>
  <c r="H12" i="6" s="1"/>
  <c r="H11" i="6" s="1"/>
  <c r="G12" i="6"/>
  <c r="G11" i="6" s="1"/>
  <c r="C12" i="6"/>
  <c r="Z11" i="6"/>
  <c r="X11" i="6"/>
  <c r="V11" i="6"/>
  <c r="T11" i="6"/>
  <c r="R11" i="6"/>
  <c r="N11" i="6"/>
  <c r="L11" i="6"/>
  <c r="J11" i="6"/>
  <c r="F11" i="6"/>
  <c r="E11" i="6"/>
  <c r="D11" i="6"/>
  <c r="AN23" i="5"/>
  <c r="AP23" i="5" s="1"/>
  <c r="AG23" i="5"/>
  <c r="AD23" i="5"/>
  <c r="S23" i="5"/>
  <c r="X23" i="5" s="1"/>
  <c r="Q23" i="5"/>
  <c r="N23" i="5"/>
  <c r="K23" i="5"/>
  <c r="F23" i="5"/>
  <c r="C23" i="5"/>
  <c r="AN22" i="5"/>
  <c r="AP22" i="5" s="1"/>
  <c r="AG22" i="5"/>
  <c r="AD22" i="5"/>
  <c r="Y22" i="5"/>
  <c r="S22" i="5"/>
  <c r="X22" i="5" s="1"/>
  <c r="Q22" i="5"/>
  <c r="N22" i="5"/>
  <c r="K22" i="5"/>
  <c r="F22" i="5"/>
  <c r="C22" i="5"/>
  <c r="AP21" i="5"/>
  <c r="AG21" i="5"/>
  <c r="AD21" i="5"/>
  <c r="AA21" i="5"/>
  <c r="Z21" i="5"/>
  <c r="Y21" i="5" s="1"/>
  <c r="S21" i="5"/>
  <c r="X21" i="5" s="1"/>
  <c r="Q21" i="5"/>
  <c r="N21" i="5"/>
  <c r="K21" i="5"/>
  <c r="F21" i="5"/>
  <c r="C21" i="5"/>
  <c r="AN20" i="5"/>
  <c r="AP20" i="5" s="1"/>
  <c r="AG20" i="5"/>
  <c r="AD20" i="5"/>
  <c r="AA20" i="5"/>
  <c r="Z20" i="5"/>
  <c r="Y20" i="5" s="1"/>
  <c r="S20" i="5"/>
  <c r="X20" i="5" s="1"/>
  <c r="Q20" i="5"/>
  <c r="N20" i="5"/>
  <c r="K20" i="5"/>
  <c r="F20" i="5"/>
  <c r="C20" i="5"/>
  <c r="AN19" i="5"/>
  <c r="AP19" i="5" s="1"/>
  <c r="AG19" i="5"/>
  <c r="AD19" i="5"/>
  <c r="AA19" i="5"/>
  <c r="Y19" i="5"/>
  <c r="S19" i="5"/>
  <c r="X19" i="5" s="1"/>
  <c r="Q19" i="5"/>
  <c r="N19" i="5"/>
  <c r="K19" i="5"/>
  <c r="F19" i="5"/>
  <c r="C19" i="5"/>
  <c r="AN18" i="5"/>
  <c r="AP18" i="5" s="1"/>
  <c r="AG18" i="5"/>
  <c r="AD18" i="5"/>
  <c r="AA18" i="5"/>
  <c r="Z18" i="5"/>
  <c r="Y18" i="5" s="1"/>
  <c r="S18" i="5"/>
  <c r="X18" i="5" s="1"/>
  <c r="Q18" i="5"/>
  <c r="N18" i="5"/>
  <c r="K18" i="5"/>
  <c r="F18" i="5"/>
  <c r="C18" i="5"/>
  <c r="AO17" i="5"/>
  <c r="AN17" i="5"/>
  <c r="AP17" i="5" s="1"/>
  <c r="AG17" i="5"/>
  <c r="AD17" i="5"/>
  <c r="Y17" i="5"/>
  <c r="S17" i="5"/>
  <c r="X17" i="5" s="1"/>
  <c r="Q17" i="5"/>
  <c r="N17" i="5"/>
  <c r="K17" i="5"/>
  <c r="F17" i="5"/>
  <c r="C17" i="5"/>
  <c r="AN16" i="5"/>
  <c r="AP16" i="5" s="1"/>
  <c r="AG16" i="5"/>
  <c r="AD16" i="5"/>
  <c r="Y16" i="5"/>
  <c r="X16" i="5"/>
  <c r="S16" i="5"/>
  <c r="Q16" i="5"/>
  <c r="N16" i="5"/>
  <c r="K16" i="5"/>
  <c r="F16" i="5"/>
  <c r="C16" i="5"/>
  <c r="AO15" i="5"/>
  <c r="AN15" i="5"/>
  <c r="AP15" i="5" s="1"/>
  <c r="AG15" i="5"/>
  <c r="AD15" i="5"/>
  <c r="AC15" i="5"/>
  <c r="AB15" i="5"/>
  <c r="AB11" i="5" s="1"/>
  <c r="AA15" i="5"/>
  <c r="Z15" i="5"/>
  <c r="Y15" i="5" s="1"/>
  <c r="S15" i="5"/>
  <c r="X15" i="5" s="1"/>
  <c r="R15" i="5"/>
  <c r="Q15" i="5"/>
  <c r="Q11" i="5" s="1"/>
  <c r="L15" i="5"/>
  <c r="K15" i="5"/>
  <c r="F15" i="5"/>
  <c r="C15" i="5"/>
  <c r="C11" i="5" s="1"/>
  <c r="AG14" i="5"/>
  <c r="AD14" i="5"/>
  <c r="AA14" i="5"/>
  <c r="Z14" i="5"/>
  <c r="Y14" i="5" s="1"/>
  <c r="S14" i="5"/>
  <c r="X14" i="5" s="1"/>
  <c r="Q14" i="5"/>
  <c r="N14" i="5"/>
  <c r="K14" i="5"/>
  <c r="F14" i="5"/>
  <c r="C14" i="5"/>
  <c r="AP13" i="5"/>
  <c r="AO13" i="5"/>
  <c r="AG13" i="5"/>
  <c r="AG11" i="5" s="1"/>
  <c r="AD13" i="5"/>
  <c r="Y13" i="5"/>
  <c r="S13" i="5"/>
  <c r="X13" i="5" s="1"/>
  <c r="Q13" i="5"/>
  <c r="N13" i="5"/>
  <c r="K13" i="5"/>
  <c r="F13" i="5"/>
  <c r="C13" i="5"/>
  <c r="AN12" i="5"/>
  <c r="AP12" i="5" s="1"/>
  <c r="AG12" i="5"/>
  <c r="AD12" i="5"/>
  <c r="AD11" i="5" s="1"/>
  <c r="AA12" i="5"/>
  <c r="Z12" i="5"/>
  <c r="Y12" i="5" s="1"/>
  <c r="S12" i="5"/>
  <c r="X12" i="5" s="1"/>
  <c r="X11" i="5" s="1"/>
  <c r="Q12" i="5"/>
  <c r="N12" i="5"/>
  <c r="K12" i="5"/>
  <c r="F12" i="5"/>
  <c r="C12" i="5"/>
  <c r="AR11" i="5"/>
  <c r="AQ11" i="5"/>
  <c r="AO11" i="5"/>
  <c r="AM11" i="5"/>
  <c r="AL11" i="5"/>
  <c r="AK11" i="5"/>
  <c r="AJ11" i="5"/>
  <c r="AI11" i="5"/>
  <c r="AH11" i="5"/>
  <c r="AF11" i="5"/>
  <c r="AE11" i="5"/>
  <c r="AC11" i="5"/>
  <c r="AA11" i="5"/>
  <c r="W11" i="5"/>
  <c r="V11" i="5"/>
  <c r="U11" i="5"/>
  <c r="T11" i="5"/>
  <c r="R11" i="5"/>
  <c r="P11" i="5"/>
  <c r="O11" i="5"/>
  <c r="M11" i="5"/>
  <c r="L11" i="5"/>
  <c r="K11" i="5"/>
  <c r="J11" i="5"/>
  <c r="I11" i="5"/>
  <c r="H11" i="5"/>
  <c r="G11" i="5"/>
  <c r="E11" i="5"/>
  <c r="D11" i="5"/>
  <c r="F628" i="13"/>
  <c r="E628" i="13"/>
  <c r="F603" i="13"/>
  <c r="E603" i="13"/>
  <c r="F595" i="13"/>
  <c r="E595" i="13"/>
  <c r="F551" i="13"/>
  <c r="E551" i="13"/>
  <c r="F486" i="13"/>
  <c r="E486" i="13"/>
  <c r="F431" i="13"/>
  <c r="E431" i="13"/>
  <c r="F350" i="13"/>
  <c r="E350" i="13"/>
  <c r="F308" i="13"/>
  <c r="E308" i="13"/>
  <c r="F307" i="13"/>
  <c r="E307" i="13"/>
  <c r="F233" i="13"/>
  <c r="E233" i="13"/>
  <c r="F219" i="13"/>
  <c r="E219" i="13"/>
  <c r="F211" i="13"/>
  <c r="E211" i="13"/>
  <c r="F179" i="13"/>
  <c r="E179" i="13"/>
  <c r="F128" i="13"/>
  <c r="E128" i="13"/>
  <c r="E88" i="13"/>
  <c r="E33" i="13"/>
  <c r="F9" i="13"/>
  <c r="E9" i="13"/>
  <c r="F8" i="13"/>
  <c r="E8" i="13"/>
  <c r="S11" i="5" l="1"/>
  <c r="Y11" i="5"/>
  <c r="F11" i="5"/>
  <c r="N11" i="5"/>
  <c r="M11" i="6"/>
  <c r="C11" i="6"/>
  <c r="I11" i="6"/>
  <c r="Q11" i="6"/>
  <c r="AP11" i="5"/>
  <c r="Z11" i="5"/>
  <c r="AN11" i="5"/>
  <c r="F750" i="12"/>
  <c r="E750" i="12"/>
  <c r="F738" i="12"/>
  <c r="E738" i="12"/>
  <c r="F689" i="12"/>
  <c r="E689" i="12"/>
  <c r="F644" i="12"/>
  <c r="E644" i="12"/>
  <c r="F631" i="12"/>
  <c r="E631" i="12"/>
  <c r="F613" i="12"/>
  <c r="E613" i="12"/>
  <c r="F595" i="12"/>
  <c r="E595" i="12"/>
  <c r="F567" i="12"/>
  <c r="E567" i="12"/>
  <c r="F549" i="12"/>
  <c r="E549" i="12"/>
  <c r="F519" i="12"/>
  <c r="E519" i="12"/>
  <c r="F472" i="12"/>
  <c r="E472" i="12"/>
  <c r="F453" i="12"/>
  <c r="E453" i="12"/>
  <c r="F395" i="12"/>
  <c r="E395" i="12"/>
  <c r="F370" i="12"/>
  <c r="E370" i="12"/>
  <c r="F331" i="12"/>
  <c r="E331" i="12"/>
  <c r="F304" i="12"/>
  <c r="E304" i="12"/>
  <c r="F277" i="12"/>
  <c r="E277" i="12"/>
  <c r="F198" i="12"/>
  <c r="E198" i="12"/>
  <c r="F182" i="12"/>
  <c r="E182" i="12"/>
  <c r="F181" i="12"/>
  <c r="E181" i="12"/>
  <c r="E139" i="12"/>
  <c r="E132" i="12"/>
  <c r="E129" i="12"/>
  <c r="E108" i="12"/>
  <c r="E103" i="12"/>
  <c r="E100" i="12"/>
  <c r="E95" i="12"/>
  <c r="E91" i="12"/>
  <c r="E84" i="12"/>
  <c r="E67" i="12"/>
  <c r="E60" i="12"/>
  <c r="E48" i="12"/>
  <c r="E44" i="12"/>
  <c r="E38" i="12"/>
  <c r="E28" i="12"/>
  <c r="E21" i="12"/>
  <c r="E13" i="12"/>
  <c r="E9" i="12"/>
  <c r="E8" i="12" s="1"/>
  <c r="F101" i="11"/>
  <c r="F91" i="11"/>
  <c r="E91" i="11"/>
  <c r="F77" i="11"/>
  <c r="F65" i="11"/>
  <c r="F58" i="11"/>
  <c r="E58" i="11"/>
  <c r="F49" i="11"/>
  <c r="E49" i="11"/>
  <c r="F40" i="11"/>
  <c r="E40" i="11"/>
  <c r="F32" i="11"/>
  <c r="E32" i="11"/>
  <c r="E27" i="11" s="1"/>
  <c r="F28" i="11"/>
  <c r="F27" i="11"/>
  <c r="E25" i="11"/>
  <c r="E21" i="11"/>
  <c r="E19" i="11"/>
  <c r="E17" i="11"/>
  <c r="E13" i="11"/>
  <c r="E9" i="11"/>
  <c r="E8" i="11"/>
  <c r="F54" i="9"/>
  <c r="E54" i="9"/>
  <c r="F50" i="9"/>
  <c r="E50" i="9"/>
  <c r="F48" i="9"/>
  <c r="E48" i="9"/>
  <c r="F43" i="9"/>
  <c r="E43" i="9"/>
  <c r="F40" i="9"/>
  <c r="E40" i="9"/>
  <c r="F35" i="9"/>
  <c r="E35" i="9"/>
  <c r="F28" i="9"/>
  <c r="E28" i="9"/>
  <c r="F27" i="9"/>
  <c r="E27" i="9"/>
  <c r="E23" i="9"/>
  <c r="E20" i="9"/>
  <c r="E18" i="9"/>
  <c r="E15" i="9"/>
  <c r="E11" i="9"/>
  <c r="E10" i="9"/>
  <c r="F1256" i="7"/>
  <c r="E1256" i="7"/>
  <c r="F1250" i="7"/>
  <c r="E1250" i="7"/>
  <c r="F1243" i="7"/>
  <c r="E1243" i="7"/>
  <c r="E331" i="7" s="1"/>
  <c r="F1212" i="7"/>
  <c r="F1209" i="7"/>
  <c r="E1209" i="7"/>
  <c r="F1148" i="7"/>
  <c r="E1148" i="7"/>
  <c r="F1143" i="7"/>
  <c r="E1143" i="7"/>
  <c r="F1108" i="7"/>
  <c r="E1108" i="7"/>
  <c r="F1069" i="7"/>
  <c r="E1069" i="7"/>
  <c r="F1013" i="7"/>
  <c r="E1013" i="7"/>
  <c r="F998" i="7"/>
  <c r="E998" i="7"/>
  <c r="F992" i="7"/>
  <c r="E992" i="7"/>
  <c r="F961" i="7"/>
  <c r="E961" i="7"/>
  <c r="F936" i="7"/>
  <c r="E936" i="7"/>
  <c r="F916" i="7"/>
  <c r="E916" i="7"/>
  <c r="F906" i="7"/>
  <c r="E906" i="7"/>
  <c r="F884" i="7"/>
  <c r="E884" i="7"/>
  <c r="F780" i="7"/>
  <c r="E780" i="7"/>
  <c r="F726" i="7"/>
  <c r="E726" i="7"/>
  <c r="F708" i="7"/>
  <c r="E708" i="7"/>
  <c r="F624" i="7"/>
  <c r="E624" i="7"/>
  <c r="F591" i="7"/>
  <c r="E591" i="7"/>
  <c r="F515" i="7"/>
  <c r="E515" i="7"/>
  <c r="F438" i="7"/>
  <c r="E438" i="7"/>
  <c r="F407" i="7"/>
  <c r="E407" i="7"/>
  <c r="F332" i="7"/>
  <c r="E332" i="7"/>
  <c r="F331" i="7"/>
  <c r="E329" i="7"/>
  <c r="E326" i="7"/>
  <c r="E283" i="7"/>
  <c r="E275" i="7"/>
  <c r="E253" i="7"/>
  <c r="E234" i="7"/>
  <c r="E203" i="7"/>
  <c r="E191" i="7"/>
  <c r="E187" i="7"/>
  <c r="E184" i="7"/>
  <c r="E182" i="7"/>
  <c r="E177" i="7"/>
  <c r="E166" i="7"/>
  <c r="E131" i="7"/>
  <c r="E128" i="7"/>
  <c r="E104" i="7"/>
  <c r="E99" i="7"/>
  <c r="E71" i="7"/>
  <c r="E27" i="7"/>
  <c r="E23" i="7"/>
  <c r="E10" i="7"/>
  <c r="E9" i="7" s="1"/>
  <c r="F722" i="10"/>
  <c r="E722" i="10"/>
  <c r="F652" i="10"/>
  <c r="E652" i="10"/>
  <c r="F649" i="10"/>
  <c r="E649" i="10"/>
  <c r="F645" i="10"/>
  <c r="E645" i="10"/>
  <c r="F631" i="10"/>
  <c r="E631" i="10"/>
  <c r="F624" i="10"/>
  <c r="E624" i="10"/>
  <c r="F542" i="10"/>
  <c r="E542" i="10"/>
  <c r="F503" i="10"/>
  <c r="E503" i="10"/>
  <c r="E501" i="10"/>
  <c r="F495" i="10"/>
  <c r="F148" i="10" s="1"/>
  <c r="E495" i="10"/>
  <c r="C495" i="10"/>
  <c r="F447" i="10"/>
  <c r="E447" i="10"/>
  <c r="F409" i="10"/>
  <c r="E409" i="10"/>
  <c r="F402" i="10"/>
  <c r="E402" i="10"/>
  <c r="F385" i="10"/>
  <c r="E385" i="10"/>
  <c r="F149" i="10"/>
  <c r="E149" i="10"/>
  <c r="E148" i="10"/>
  <c r="E146" i="10"/>
  <c r="E144" i="10"/>
  <c r="E140" i="10"/>
  <c r="E134" i="10"/>
  <c r="E130" i="10"/>
  <c r="E125" i="10"/>
  <c r="E115" i="10"/>
  <c r="E113" i="10"/>
  <c r="E90" i="10"/>
  <c r="E84" i="10"/>
  <c r="E82" i="10"/>
  <c r="F63" i="10"/>
  <c r="E63" i="10"/>
  <c r="E61" i="10"/>
  <c r="E9" i="10" s="1"/>
  <c r="E55" i="10"/>
  <c r="F47" i="10"/>
  <c r="E47" i="10"/>
  <c r="F10" i="10"/>
  <c r="E10" i="10"/>
  <c r="F9" i="10"/>
  <c r="F314" i="3" l="1"/>
  <c r="E314" i="3"/>
  <c r="F304" i="3"/>
  <c r="E304" i="3"/>
  <c r="F290" i="3"/>
  <c r="E290" i="3"/>
  <c r="F273" i="3"/>
  <c r="E273" i="3"/>
  <c r="F270" i="3"/>
  <c r="E270" i="3"/>
  <c r="F268" i="3"/>
  <c r="E268" i="3"/>
  <c r="F265" i="3"/>
  <c r="E265" i="3"/>
  <c r="F249" i="3"/>
  <c r="E249" i="3"/>
  <c r="F244" i="3"/>
  <c r="E244" i="3"/>
  <c r="F239" i="3"/>
  <c r="E239" i="3"/>
  <c r="F227" i="3"/>
  <c r="E227" i="3"/>
  <c r="F206" i="3"/>
  <c r="E206" i="3"/>
  <c r="F177" i="3"/>
  <c r="E177" i="3"/>
  <c r="F165" i="3"/>
  <c r="E165" i="3"/>
  <c r="F95" i="3"/>
  <c r="E95" i="3"/>
  <c r="F94" i="3"/>
  <c r="E94" i="3"/>
  <c r="E89" i="3"/>
  <c r="E86" i="3"/>
  <c r="E83" i="3"/>
  <c r="E76" i="3"/>
  <c r="E72" i="3"/>
  <c r="E69" i="3"/>
  <c r="E66" i="3"/>
  <c r="E61" i="3"/>
  <c r="E57" i="3"/>
  <c r="E46" i="3"/>
  <c r="E36" i="3"/>
  <c r="E28" i="3"/>
  <c r="E9" i="3"/>
  <c r="E8" i="3"/>
  <c r="F851" i="2"/>
  <c r="E851" i="2"/>
  <c r="F809" i="2"/>
  <c r="E809" i="2"/>
  <c r="F775" i="2"/>
  <c r="E775" i="2"/>
  <c r="F770" i="2"/>
  <c r="E770" i="2"/>
  <c r="F758" i="2"/>
  <c r="E758" i="2"/>
  <c r="F726" i="2"/>
  <c r="E726" i="2"/>
  <c r="F687" i="2"/>
  <c r="E687" i="2"/>
  <c r="F649" i="2"/>
  <c r="E649" i="2"/>
  <c r="F579" i="2"/>
  <c r="E579" i="2"/>
  <c r="F492" i="2"/>
  <c r="E492" i="2"/>
  <c r="F449" i="2"/>
  <c r="E449" i="2"/>
  <c r="F398" i="2"/>
  <c r="E398" i="2"/>
  <c r="F365" i="2"/>
  <c r="E365" i="2"/>
  <c r="F314" i="2"/>
  <c r="E314" i="2"/>
  <c r="F244" i="2"/>
  <c r="E244" i="2"/>
  <c r="F243" i="2"/>
  <c r="E243" i="2"/>
  <c r="G237" i="2"/>
  <c r="F237" i="2"/>
  <c r="E237" i="2"/>
  <c r="G222" i="2"/>
  <c r="F222" i="2"/>
  <c r="E222" i="2"/>
  <c r="G211" i="2"/>
  <c r="F211" i="2"/>
  <c r="E211" i="2"/>
  <c r="F208" i="2"/>
  <c r="E208" i="2"/>
  <c r="F205" i="2"/>
  <c r="E205" i="2"/>
  <c r="G190" i="2"/>
  <c r="F190" i="2"/>
  <c r="E190" i="2"/>
  <c r="G174" i="2"/>
  <c r="F174" i="2"/>
  <c r="E174" i="2"/>
  <c r="G152" i="2"/>
  <c r="F152" i="2"/>
  <c r="E152" i="2"/>
  <c r="G129" i="2"/>
  <c r="F129" i="2"/>
  <c r="E129" i="2"/>
  <c r="G98" i="2"/>
  <c r="F98" i="2"/>
  <c r="E98" i="2"/>
  <c r="G81" i="2"/>
  <c r="F81" i="2"/>
  <c r="E81" i="2"/>
  <c r="G66" i="2"/>
  <c r="F66" i="2"/>
  <c r="E66" i="2"/>
  <c r="G50" i="2"/>
  <c r="F50" i="2"/>
  <c r="E50" i="2"/>
  <c r="G30" i="2"/>
  <c r="F30" i="2"/>
  <c r="E30" i="2"/>
  <c r="G10" i="2"/>
  <c r="F10" i="2"/>
  <c r="E10" i="2"/>
  <c r="E9" i="2"/>
  <c r="F240" i="8"/>
  <c r="F230" i="8"/>
  <c r="E230" i="8"/>
  <c r="F213" i="8"/>
  <c r="E213" i="8"/>
  <c r="F205" i="8"/>
  <c r="E205" i="8"/>
  <c r="F193" i="8"/>
  <c r="E193" i="8"/>
  <c r="F181" i="8"/>
  <c r="F100" i="8" s="1"/>
  <c r="E181" i="8"/>
  <c r="E178" i="8"/>
  <c r="F132" i="8"/>
  <c r="E132" i="8"/>
  <c r="F101" i="8"/>
  <c r="E101" i="8"/>
  <c r="E100" i="8"/>
  <c r="E98" i="8"/>
  <c r="E96" i="8"/>
  <c r="E90" i="8"/>
  <c r="E80" i="8"/>
  <c r="E74" i="8"/>
  <c r="E70" i="8"/>
  <c r="E56" i="8"/>
  <c r="E26" i="8"/>
  <c r="E11" i="8"/>
  <c r="E10" i="8"/>
  <c r="F858" i="4"/>
  <c r="E858" i="4"/>
  <c r="F817" i="4"/>
  <c r="E817" i="4"/>
  <c r="F757" i="4"/>
  <c r="E757" i="4"/>
  <c r="F734" i="4"/>
  <c r="E734" i="4"/>
  <c r="F639" i="4"/>
  <c r="E639" i="4"/>
  <c r="F562" i="4"/>
  <c r="E562" i="4"/>
  <c r="F464" i="4"/>
  <c r="E464" i="4"/>
  <c r="F454" i="4"/>
  <c r="E454" i="4"/>
  <c r="F395" i="4"/>
  <c r="E395" i="4"/>
  <c r="F352" i="4"/>
  <c r="E352" i="4"/>
  <c r="F329" i="4"/>
  <c r="E329" i="4"/>
  <c r="F311" i="4"/>
  <c r="E311" i="4"/>
  <c r="F310" i="4"/>
  <c r="E310" i="4"/>
  <c r="E297" i="4"/>
  <c r="E283" i="4"/>
  <c r="E227" i="4"/>
  <c r="E210" i="4"/>
  <c r="E165" i="4"/>
  <c r="E127" i="4"/>
  <c r="E82" i="4"/>
  <c r="E62" i="4"/>
  <c r="E43" i="4"/>
  <c r="E32" i="4"/>
  <c r="E26" i="4"/>
  <c r="E9" i="4"/>
  <c r="F8" i="4"/>
  <c r="E8" i="4"/>
  <c r="E1502" i="1" l="1"/>
  <c r="E1438" i="1"/>
  <c r="E1401" i="1"/>
  <c r="E1386" i="1"/>
  <c r="E1380" i="1"/>
  <c r="E1353" i="1"/>
  <c r="E1297" i="1"/>
  <c r="E1285" i="1"/>
  <c r="F1272" i="1"/>
  <c r="E1272" i="1"/>
  <c r="E1253" i="1"/>
  <c r="E1182" i="1"/>
  <c r="E1122" i="1"/>
  <c r="E1116" i="1"/>
  <c r="E1093" i="1"/>
  <c r="E1022" i="1"/>
  <c r="E1007" i="1"/>
  <c r="E911" i="1"/>
  <c r="E889" i="1"/>
  <c r="E844" i="1"/>
  <c r="E723" i="1"/>
  <c r="E596" i="1"/>
  <c r="E575" i="1"/>
  <c r="E571" i="1"/>
  <c r="E563" i="1"/>
  <c r="E555" i="1"/>
  <c r="E549" i="1"/>
  <c r="E515" i="1"/>
  <c r="E500" i="1"/>
  <c r="F499" i="1"/>
  <c r="F500" i="1"/>
  <c r="F515" i="1"/>
  <c r="F549" i="1"/>
  <c r="F555" i="1"/>
  <c r="F563" i="1"/>
  <c r="F571" i="1"/>
  <c r="F575" i="1"/>
  <c r="F596" i="1"/>
  <c r="F723" i="1"/>
  <c r="F844" i="1"/>
  <c r="F889" i="1"/>
  <c r="F911" i="1"/>
  <c r="F1007" i="1"/>
  <c r="F1022" i="1"/>
  <c r="F1093" i="1"/>
  <c r="F1116" i="1"/>
  <c r="F1122" i="1"/>
  <c r="F1182" i="1"/>
  <c r="F1253" i="1"/>
  <c r="F1285" i="1"/>
  <c r="F1297" i="1"/>
  <c r="F1353" i="1"/>
  <c r="F1380" i="1"/>
  <c r="F1386" i="1"/>
  <c r="F1401" i="1"/>
  <c r="F1438" i="1"/>
  <c r="F1502" i="1"/>
  <c r="E499" i="1" l="1"/>
  <c r="E262" i="1"/>
  <c r="E251" i="1"/>
  <c r="E223" i="1"/>
  <c r="E217" i="1"/>
  <c r="E179" i="1"/>
  <c r="E124" i="1"/>
  <c r="E112" i="1"/>
  <c r="E97" i="1"/>
  <c r="E58" i="1"/>
  <c r="E32" i="1"/>
  <c r="E9" i="1"/>
  <c r="E495" i="1"/>
  <c r="E482" i="1"/>
  <c r="E476" i="1"/>
  <c r="E453" i="1"/>
  <c r="E436" i="1"/>
  <c r="E423" i="1"/>
  <c r="E420" i="1"/>
  <c r="E415" i="1"/>
  <c r="E402" i="1"/>
  <c r="E382" i="1"/>
  <c r="E319" i="1"/>
  <c r="E301" i="1"/>
  <c r="F124" i="1"/>
  <c r="F8" i="1" s="1"/>
  <c r="E120" i="1"/>
  <c r="E27" i="1"/>
  <c r="E20" i="1"/>
  <c r="E8" i="1" l="1"/>
  <c r="F1108" i="1"/>
  <c r="F1109" i="1" s="1"/>
</calcChain>
</file>

<file path=xl/comments1.xml><?xml version="1.0" encoding="utf-8"?>
<comments xmlns="http://schemas.openxmlformats.org/spreadsheetml/2006/main">
  <authors>
    <author>HQ</author>
    <author>ThuyVanPhong</author>
  </authors>
  <commentList>
    <comment ref="B12" authorId="0" shapeId="0">
      <text>
        <r>
          <rPr>
            <b/>
            <sz val="9"/>
            <color indexed="81"/>
            <rFont val="Tahoma"/>
            <family val="2"/>
          </rPr>
          <t>HQ:</t>
        </r>
        <r>
          <rPr>
            <sz val="9"/>
            <color indexed="81"/>
            <rFont val="Tahoma"/>
            <family val="2"/>
          </rPr>
          <t xml:space="preserve">
Báo cáo số  647/BC-UBND ngày 09/6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HQ:</t>
        </r>
        <r>
          <rPr>
            <sz val="9"/>
            <color indexed="81"/>
            <rFont val="Tahoma"/>
            <family val="2"/>
          </rPr>
          <t xml:space="preserve">
Báo cáo số 665/BC-UBND ngày 29/5</t>
        </r>
      </text>
    </comment>
    <comment ref="W13" authorId="1" shapeId="0">
      <text>
        <r>
          <rPr>
            <b/>
            <sz val="9"/>
            <color indexed="81"/>
            <rFont val="Tahoma"/>
            <family val="2"/>
          </rPr>
          <t>ThuyVanPhong:</t>
        </r>
        <r>
          <rPr>
            <sz val="9"/>
            <color indexed="81"/>
            <rFont val="Tahoma"/>
            <family val="2"/>
          </rPr>
          <t xml:space="preserve">
10 triệu xh hóa</t>
        </r>
      </text>
    </comment>
    <comment ref="B14" authorId="0" shapeId="0">
      <text>
        <r>
          <rPr>
            <b/>
            <sz val="9"/>
            <color indexed="81"/>
            <rFont val="Tahoma"/>
            <family val="2"/>
          </rPr>
          <t>HQ:</t>
        </r>
        <r>
          <rPr>
            <sz val="9"/>
            <color indexed="81"/>
            <rFont val="Tahoma"/>
            <family val="2"/>
          </rPr>
          <t xml:space="preserve">
Báo cáo số 645/BC-UBND ngày 22/5</t>
        </r>
      </text>
    </comment>
    <comment ref="B15" authorId="0" shapeId="0">
      <text>
        <r>
          <rPr>
            <b/>
            <sz val="9"/>
            <color indexed="81"/>
            <rFont val="Tahoma"/>
            <family val="2"/>
          </rPr>
          <t>HQ:</t>
        </r>
        <r>
          <rPr>
            <sz val="9"/>
            <color indexed="81"/>
            <rFont val="Tahoma"/>
            <family val="2"/>
          </rPr>
          <t xml:space="preserve">
Báo cáo số 441/BC-UBND ngày 12/6; Báo cáo số 509/BC-SXD ngày 06/7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</rPr>
          <t>HQ:</t>
        </r>
        <r>
          <rPr>
            <sz val="9"/>
            <color indexed="81"/>
            <rFont val="Tahoma"/>
            <family val="2"/>
          </rPr>
          <t xml:space="preserve">
Báo cáo số 512/BC-UBND ngày 25/5</t>
        </r>
      </text>
    </comment>
    <comment ref="B17" authorId="0" shapeId="0">
      <text>
        <r>
          <rPr>
            <b/>
            <sz val="9"/>
            <color indexed="81"/>
            <rFont val="Tahoma"/>
            <family val="2"/>
          </rPr>
          <t>HQ:</t>
        </r>
        <r>
          <rPr>
            <sz val="9"/>
            <color indexed="81"/>
            <rFont val="Tahoma"/>
            <family val="2"/>
          </rPr>
          <t xml:space="preserve">
Báo cáo số 360/BC-UBND ngày 27/5; Báo cáo số 991/BC-UBND ngày 03/7</t>
        </r>
      </text>
    </comment>
    <comment ref="B19" authorId="0" shapeId="0">
      <text>
        <r>
          <rPr>
            <b/>
            <sz val="9"/>
            <color indexed="81"/>
            <rFont val="Tahoma"/>
            <family val="2"/>
          </rPr>
          <t>HQ:</t>
        </r>
        <r>
          <rPr>
            <sz val="9"/>
            <color indexed="81"/>
            <rFont val="Tahoma"/>
            <family val="2"/>
          </rPr>
          <t xml:space="preserve">
Báo cáo số 2149/BC-UBND ngày 28/5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</rPr>
          <t>HQ:</t>
        </r>
        <r>
          <rPr>
            <sz val="9"/>
            <color indexed="81"/>
            <rFont val="Tahoma"/>
            <family val="2"/>
          </rPr>
          <t xml:space="preserve">
Báo cáo số 589/BC-UBND ngày 26/5</t>
        </r>
      </text>
    </comment>
    <comment ref="B21" authorId="0" shapeId="0">
      <text>
        <r>
          <rPr>
            <b/>
            <sz val="9"/>
            <color indexed="81"/>
            <rFont val="Tahoma"/>
            <family val="2"/>
          </rPr>
          <t>HQ:</t>
        </r>
        <r>
          <rPr>
            <sz val="9"/>
            <color indexed="81"/>
            <rFont val="Tahoma"/>
            <family val="2"/>
          </rPr>
          <t xml:space="preserve">
Báo cáo số 528/BC-UBND ngày 20/5/2020</t>
        </r>
      </text>
    </comment>
    <comment ref="B22" authorId="0" shapeId="0">
      <text>
        <r>
          <rPr>
            <b/>
            <sz val="9"/>
            <color indexed="81"/>
            <rFont val="Tahoma"/>
            <family val="2"/>
          </rPr>
          <t>HQ:</t>
        </r>
        <r>
          <rPr>
            <sz val="9"/>
            <color indexed="81"/>
            <rFont val="Tahoma"/>
            <family val="2"/>
          </rPr>
          <t xml:space="preserve">
Báo cáo số 552/BC-UBND ngày 29/5</t>
        </r>
      </text>
    </comment>
    <comment ref="B23" authorId="0" shapeId="0">
      <text>
        <r>
          <rPr>
            <b/>
            <sz val="9"/>
            <color indexed="81"/>
            <rFont val="Tahoma"/>
            <family val="2"/>
          </rPr>
          <t>HQ:</t>
        </r>
        <r>
          <rPr>
            <sz val="9"/>
            <color indexed="81"/>
            <rFont val="Tahoma"/>
            <family val="2"/>
          </rPr>
          <t xml:space="preserve">
Báo cáo số 1726/BC-UBND ngày 11/6; Báo cáo số 1895/BC-UBND ngày 29/6</t>
        </r>
      </text>
    </comment>
  </commentList>
</comments>
</file>

<file path=xl/comments2.xml><?xml version="1.0" encoding="utf-8"?>
<comments xmlns="http://schemas.openxmlformats.org/spreadsheetml/2006/main">
  <authors>
    <author>HQ</author>
    <author>ThuyVanPhong</author>
  </authors>
  <commentList>
    <comment ref="AP7" authorId="0" shapeId="0">
      <text>
        <r>
          <rPr>
            <b/>
            <sz val="9"/>
            <color indexed="81"/>
            <rFont val="Tahoma"/>
            <family val="2"/>
          </rPr>
          <t>HQ:</t>
        </r>
        <r>
          <rPr>
            <sz val="9"/>
            <color indexed="81"/>
            <rFont val="Tahoma"/>
            <family val="2"/>
          </rPr>
          <t xml:space="preserve">
QĐ 2660/QĐ-UBND phê duyệt KP còn dư là 33,95 tỷ đồng. Bổ sung 440 triệu của tp; 460 triệu của MS</t>
        </r>
      </text>
    </comment>
    <comment ref="B12" authorId="0" shapeId="0">
      <text>
        <r>
          <rPr>
            <b/>
            <sz val="9"/>
            <color indexed="81"/>
            <rFont val="Tahoma"/>
            <family val="2"/>
          </rPr>
          <t>HQ:</t>
        </r>
        <r>
          <rPr>
            <sz val="9"/>
            <color indexed="81"/>
            <rFont val="Tahoma"/>
            <family val="2"/>
          </rPr>
          <t xml:space="preserve">
Báo cáo số  647/BC-UBND ngày 09/6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HQ:</t>
        </r>
        <r>
          <rPr>
            <sz val="9"/>
            <color indexed="81"/>
            <rFont val="Tahoma"/>
            <family val="2"/>
          </rPr>
          <t xml:space="preserve">
Báo cáo số 665/BC-UBND ngày 29/5</t>
        </r>
      </text>
    </comment>
    <comment ref="AN13" authorId="1" shapeId="0">
      <text>
        <r>
          <rPr>
            <b/>
            <sz val="9"/>
            <color indexed="81"/>
            <rFont val="Tahoma"/>
            <family val="2"/>
          </rPr>
          <t>ThuyVanPhong:</t>
        </r>
        <r>
          <rPr>
            <sz val="9"/>
            <color indexed="81"/>
            <rFont val="Tahoma"/>
            <family val="2"/>
          </rPr>
          <t xml:space="preserve">
10 triệu xh hóa</t>
        </r>
      </text>
    </comment>
    <comment ref="B14" authorId="0" shapeId="0">
      <text>
        <r>
          <rPr>
            <b/>
            <sz val="9"/>
            <color indexed="81"/>
            <rFont val="Tahoma"/>
            <family val="2"/>
          </rPr>
          <t>HQ:</t>
        </r>
        <r>
          <rPr>
            <sz val="9"/>
            <color indexed="81"/>
            <rFont val="Tahoma"/>
            <family val="2"/>
          </rPr>
          <t xml:space="preserve">
Báo cáo số 645/BC-UBND ngày 22/5</t>
        </r>
      </text>
    </comment>
    <comment ref="B15" authorId="0" shapeId="0">
      <text>
        <r>
          <rPr>
            <b/>
            <sz val="9"/>
            <color indexed="81"/>
            <rFont val="Tahoma"/>
            <family val="2"/>
          </rPr>
          <t>HQ:</t>
        </r>
        <r>
          <rPr>
            <sz val="9"/>
            <color indexed="81"/>
            <rFont val="Tahoma"/>
            <family val="2"/>
          </rPr>
          <t xml:space="preserve">
Báo cáo số 441/BC-UBND ngày 12/6; Báo cáo số 509/BC-SXD ngày 06/7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HQ:</t>
        </r>
        <r>
          <rPr>
            <sz val="9"/>
            <color indexed="81"/>
            <rFont val="Tahoma"/>
            <family val="2"/>
          </rPr>
          <t xml:space="preserve">
GiẢM 04 hộ do k thực hiện được; tăng 01 hộ đã có tên trong đề án cũ, kp bổ sung mới
</t>
        </r>
      </text>
    </comment>
    <comment ref="N15" authorId="0" shapeId="0">
      <text>
        <r>
          <rPr>
            <b/>
            <sz val="9"/>
            <color indexed="81"/>
            <rFont val="Tahoma"/>
            <family val="2"/>
          </rPr>
          <t>HQ:</t>
        </r>
        <r>
          <rPr>
            <sz val="9"/>
            <color indexed="81"/>
            <rFont val="Tahoma"/>
            <family val="2"/>
          </rPr>
          <t xml:space="preserve">
Giảm 03 hộ
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</rPr>
          <t>HQ:</t>
        </r>
        <r>
          <rPr>
            <sz val="9"/>
            <color indexed="81"/>
            <rFont val="Tahoma"/>
            <family val="2"/>
          </rPr>
          <t xml:space="preserve">
Báo cáo số 512/BC-UBND ngày 25/5</t>
        </r>
      </text>
    </comment>
    <comment ref="B17" authorId="0" shapeId="0">
      <text>
        <r>
          <rPr>
            <b/>
            <sz val="9"/>
            <color indexed="81"/>
            <rFont val="Tahoma"/>
            <family val="2"/>
          </rPr>
          <t>HQ:</t>
        </r>
        <r>
          <rPr>
            <sz val="9"/>
            <color indexed="81"/>
            <rFont val="Tahoma"/>
            <family val="2"/>
          </rPr>
          <t xml:space="preserve">
Báo cáo số 360/BC-UBND ngày 27/5; Báo cáo số 991/BC-UBND ngày 03/7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HQ:</t>
        </r>
        <r>
          <rPr>
            <sz val="9"/>
            <color indexed="81"/>
            <rFont val="Tahoma"/>
            <family val="2"/>
          </rPr>
          <t xml:space="preserve">
01 xây mới, 01 sửa chữa</t>
        </r>
      </text>
    </comment>
    <comment ref="B18" authorId="0" shapeId="0">
      <text>
        <r>
          <rPr>
            <b/>
            <sz val="9"/>
            <color indexed="81"/>
            <rFont val="Tahoma"/>
            <family val="2"/>
          </rPr>
          <t>HQ:</t>
        </r>
        <r>
          <rPr>
            <sz val="9"/>
            <color indexed="81"/>
            <rFont val="Tahoma"/>
            <family val="2"/>
          </rPr>
          <t xml:space="preserve">
Báo cáo số 372/BC-UBND ngày 28/5/2020</t>
        </r>
      </text>
    </comment>
    <comment ref="B19" authorId="0" shapeId="0">
      <text>
        <r>
          <rPr>
            <b/>
            <sz val="9"/>
            <color indexed="81"/>
            <rFont val="Tahoma"/>
            <family val="2"/>
          </rPr>
          <t>HQ:</t>
        </r>
        <r>
          <rPr>
            <sz val="9"/>
            <color indexed="81"/>
            <rFont val="Tahoma"/>
            <family val="2"/>
          </rPr>
          <t xml:space="preserve">
Báo cáo số 2149/BC-UBND ngày 28/5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</rPr>
          <t>HQ:</t>
        </r>
        <r>
          <rPr>
            <sz val="9"/>
            <color indexed="81"/>
            <rFont val="Tahoma"/>
            <family val="2"/>
          </rPr>
          <t xml:space="preserve">
Báo cáo số 589/BC-UBND ngày 26/5</t>
        </r>
      </text>
    </comment>
    <comment ref="B21" authorId="0" shapeId="0">
      <text>
        <r>
          <rPr>
            <b/>
            <sz val="9"/>
            <color indexed="81"/>
            <rFont val="Tahoma"/>
            <family val="2"/>
          </rPr>
          <t>HQ:</t>
        </r>
        <r>
          <rPr>
            <sz val="9"/>
            <color indexed="81"/>
            <rFont val="Tahoma"/>
            <family val="2"/>
          </rPr>
          <t xml:space="preserve">
Báo cáo số 528/BC-UBND ngày 20/5/2020</t>
        </r>
      </text>
    </comment>
    <comment ref="B22" authorId="0" shapeId="0">
      <text>
        <r>
          <rPr>
            <b/>
            <sz val="9"/>
            <color indexed="81"/>
            <rFont val="Tahoma"/>
            <family val="2"/>
          </rPr>
          <t>HQ:</t>
        </r>
        <r>
          <rPr>
            <sz val="9"/>
            <color indexed="81"/>
            <rFont val="Tahoma"/>
            <family val="2"/>
          </rPr>
          <t xml:space="preserve">
Báo cáo số 552/BC-UBND ngày 29/5</t>
        </r>
      </text>
    </comment>
    <comment ref="B23" authorId="0" shapeId="0">
      <text>
        <r>
          <rPr>
            <b/>
            <sz val="9"/>
            <color indexed="81"/>
            <rFont val="Tahoma"/>
            <family val="2"/>
          </rPr>
          <t>HQ:</t>
        </r>
        <r>
          <rPr>
            <sz val="9"/>
            <color indexed="81"/>
            <rFont val="Tahoma"/>
            <family val="2"/>
          </rPr>
          <t xml:space="preserve">
Báo cáo số 1726/BC-UBND ngày 11/6; Báo cáo số 1895/BC-UBND ngày 29/6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C176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Sửa từ thương binh thành HĐKC</t>
        </r>
      </text>
    </comment>
    <comment ref="E572" authorId="0" shape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rà soát theo CV 06</t>
        </r>
      </text>
    </comment>
  </commentList>
</comments>
</file>

<file path=xl/sharedStrings.xml><?xml version="1.0" encoding="utf-8"?>
<sst xmlns="http://schemas.openxmlformats.org/spreadsheetml/2006/main" count="22996" uniqueCount="8653">
  <si>
    <t>Họ và tên người có công hoặc thân nhân được hỗ trợ</t>
  </si>
  <si>
    <t>Địa chỉ nhà
ở được
hỗ trợ (Bản, tiểu khu)</t>
  </si>
  <si>
    <t>Thuộc diện
sửa chữa
nhà ở 
(20 triệu
đồng/hộ)</t>
  </si>
  <si>
    <t>Ghi chú</t>
  </si>
  <si>
    <t>(1)</t>
  </si>
  <si>
    <t>(2)</t>
  </si>
  <si>
    <t>(5)</t>
  </si>
  <si>
    <t>(6)</t>
  </si>
  <si>
    <t>Lò Văn Ân</t>
  </si>
  <si>
    <t>Bản Bắc</t>
  </si>
  <si>
    <t>Lò Văn Bương (B)</t>
  </si>
  <si>
    <t>Bản Lụ(Co Sản)</t>
  </si>
  <si>
    <t>Quàng Văn Nhặt</t>
  </si>
  <si>
    <t>Tát Ướt</t>
  </si>
  <si>
    <t>Lò Văn Ính</t>
  </si>
  <si>
    <t>Ban Xa</t>
  </si>
  <si>
    <t>Cà Văn Ự</t>
  </si>
  <si>
    <t>Mồng Luông</t>
  </si>
  <si>
    <t>Lò Văn Pản</t>
  </si>
  <si>
    <t>Quàng Văn Nắn</t>
  </si>
  <si>
    <t>Bản Kia</t>
  </si>
  <si>
    <t>Lò Văn Đôi</t>
  </si>
  <si>
    <t>Bản Tát Ướt</t>
  </si>
  <si>
    <t>Tòng Văn Thâng</t>
  </si>
  <si>
    <t>Co Phường</t>
  </si>
  <si>
    <t>Tòng Văn Sinh</t>
  </si>
  <si>
    <t>Cà Văn Lẻ</t>
  </si>
  <si>
    <t>Tòng Văn Ngáng</t>
  </si>
  <si>
    <t>Bản Lụ</t>
  </si>
  <si>
    <t>Lò Văn Sáy</t>
  </si>
  <si>
    <t>Chà lào</t>
  </si>
  <si>
    <t>Lò Văn Mẳn</t>
  </si>
  <si>
    <t>Bản Lụ (Co Sản)</t>
  </si>
  <si>
    <t xml:space="preserve">Lò Văn Đức </t>
  </si>
  <si>
    <t>Bản Xe</t>
  </si>
  <si>
    <t xml:space="preserve">Lò Văn Dệ </t>
  </si>
  <si>
    <t>Bản Tứn</t>
  </si>
  <si>
    <t xml:space="preserve">Lò Văn Mịn </t>
  </si>
  <si>
    <t xml:space="preserve">Quàng Văn Ói </t>
  </si>
  <si>
    <t>Bản Pục</t>
  </si>
  <si>
    <t xml:space="preserve">Lường Văn Binh </t>
  </si>
  <si>
    <t>Quàng Văn Đanh</t>
  </si>
  <si>
    <t>Bản Há</t>
  </si>
  <si>
    <t>Cà Văn Nô</t>
  </si>
  <si>
    <t>Bản Han</t>
  </si>
  <si>
    <t xml:space="preserve">Cà Văn Nhại </t>
  </si>
  <si>
    <t xml:space="preserve">Lường Văn Don </t>
  </si>
  <si>
    <t>Bản Pồng</t>
  </si>
  <si>
    <t xml:space="preserve">Lù Văn Khốn </t>
  </si>
  <si>
    <t xml:space="preserve">Lò Văn Hặc </t>
  </si>
  <si>
    <t>Bản Sào và</t>
  </si>
  <si>
    <t>Cà Thị Bặm</t>
  </si>
  <si>
    <t>Bản Bó Phúc</t>
  </si>
  <si>
    <t xml:space="preserve">Lò Văn Hao </t>
  </si>
  <si>
    <t>Bản Nhốc</t>
  </si>
  <si>
    <t xml:space="preserve">Lò Văn Trố </t>
  </si>
  <si>
    <t>Bản Thông</t>
  </si>
  <si>
    <t xml:space="preserve">Cà Thị Ương </t>
  </si>
  <si>
    <t xml:space="preserve">Lò Văn Hương </t>
  </si>
  <si>
    <t xml:space="preserve">Lò Văn Bun </t>
  </si>
  <si>
    <t>Bản pợ</t>
  </si>
  <si>
    <t xml:space="preserve">Lò Văn Hoi </t>
  </si>
  <si>
    <t>Bản Hang</t>
  </si>
  <si>
    <t xml:space="preserve">Quàng Văn Ánh </t>
  </si>
  <si>
    <t xml:space="preserve">Lường Văn Ón </t>
  </si>
  <si>
    <t>Bản Hụn</t>
  </si>
  <si>
    <t xml:space="preserve">Bạc cầm Lanh </t>
  </si>
  <si>
    <t xml:space="preserve">Lò Thị Lả </t>
  </si>
  <si>
    <t>Bản Nam</t>
  </si>
  <si>
    <t>Bạc cầm Luấn</t>
  </si>
  <si>
    <t>Bản Khiêng</t>
  </si>
  <si>
    <t xml:space="preserve">Lò Văn Chợ </t>
  </si>
  <si>
    <t xml:space="preserve">Lò Văn Binh </t>
  </si>
  <si>
    <t>Bản Sát</t>
  </si>
  <si>
    <t xml:space="preserve">Lò Văn Lả </t>
  </si>
  <si>
    <t xml:space="preserve">Lò Văn Giót </t>
  </si>
  <si>
    <t>Bản Hua sát</t>
  </si>
  <si>
    <t xml:space="preserve">Lò Văn Tun </t>
  </si>
  <si>
    <t>Bản Nghịu</t>
  </si>
  <si>
    <t>Lò Văn Pánh</t>
  </si>
  <si>
    <t>Thuận Ơn</t>
  </si>
  <si>
    <t xml:space="preserve">Lò Văn Pản </t>
  </si>
  <si>
    <t xml:space="preserve">Quàng Văn Hoàn </t>
  </si>
  <si>
    <t xml:space="preserve">Ly Nhìa Của </t>
  </si>
  <si>
    <t>Po Mậu</t>
  </si>
  <si>
    <t xml:space="preserve">Lò Văn ún </t>
  </si>
  <si>
    <t>Bản Mớ</t>
  </si>
  <si>
    <t xml:space="preserve">Vừ Giống Lầu </t>
  </si>
  <si>
    <t>Co Nghè A</t>
  </si>
  <si>
    <t xml:space="preserve">Vì Văn Yến </t>
  </si>
  <si>
    <t>Bản Cát</t>
  </si>
  <si>
    <t xml:space="preserve">Lò Văn Pế </t>
  </si>
  <si>
    <t>Nặm Nhứ</t>
  </si>
  <si>
    <t>Vàng Chứ Dua</t>
  </si>
  <si>
    <t>Cán tỷ B</t>
  </si>
  <si>
    <t>Cha Mạy  A</t>
  </si>
  <si>
    <t xml:space="preserve">Vàng Sua Thào </t>
  </si>
  <si>
    <t>Cha Mạy B</t>
  </si>
  <si>
    <t>Quàng Văn Muôn</t>
  </si>
  <si>
    <t>Nà Nôm</t>
  </si>
  <si>
    <t>Sùng Sái Páo</t>
  </si>
  <si>
    <t>Há Tàu</t>
  </si>
  <si>
    <t>Lường Thị Pánh</t>
  </si>
  <si>
    <t>Nông cốc A</t>
  </si>
  <si>
    <t xml:space="preserve">Quàng Văn Ộ </t>
  </si>
  <si>
    <t>Nong Lạnh A</t>
  </si>
  <si>
    <t xml:space="preserve">Quàng Văn Chựa </t>
  </si>
  <si>
    <t>Bản Hét Lẻ</t>
  </si>
  <si>
    <t xml:space="preserve">Lò Văn Phát  </t>
  </si>
  <si>
    <t>Bản Đông Củ</t>
  </si>
  <si>
    <t xml:space="preserve">Quàng Văn É </t>
  </si>
  <si>
    <t>Bản Nà Sói</t>
  </si>
  <si>
    <t xml:space="preserve"> </t>
  </si>
  <si>
    <t xml:space="preserve">Lò Văn Biến </t>
  </si>
  <si>
    <t>Bản Nà Tòng</t>
  </si>
  <si>
    <t>Nong Lạnh B</t>
  </si>
  <si>
    <t xml:space="preserve">Lò Văn Hỏa </t>
  </si>
  <si>
    <t>Bản Nà Mảnh</t>
  </si>
  <si>
    <t>Lò Văn Hặc</t>
  </si>
  <si>
    <t>Nong Sàng</t>
  </si>
  <si>
    <t>Lường Văn Hiếng</t>
  </si>
  <si>
    <t>Bản Bó</t>
  </si>
  <si>
    <t>Quỳnh Thuận</t>
  </si>
  <si>
    <t>Lò Văn Món</t>
  </si>
  <si>
    <t>Bản Lào</t>
  </si>
  <si>
    <t>Lò Văn Pọm</t>
  </si>
  <si>
    <t>Lường Văn sáng</t>
  </si>
  <si>
    <t>Lò Văn Chung</t>
  </si>
  <si>
    <t>Quàng Văn Đôi</t>
  </si>
  <si>
    <t>Bản Phé</t>
  </si>
  <si>
    <t>Lò Văn Nhớ</t>
  </si>
  <si>
    <t>Bản Lè</t>
  </si>
  <si>
    <t>Lò Văn Pó</t>
  </si>
  <si>
    <t>Lò Văn Ngâu</t>
  </si>
  <si>
    <t>Lò Văn Hốm</t>
  </si>
  <si>
    <t>Lò Văn Lôi</t>
  </si>
  <si>
    <t xml:space="preserve">Bản Lè </t>
  </si>
  <si>
    <t>Lò Văn Ọi</t>
  </si>
  <si>
    <t>Bản Bay</t>
  </si>
  <si>
    <t>Lường Văn Chung</t>
  </si>
  <si>
    <t>Quàng Văn Phanh</t>
  </si>
  <si>
    <t>Bản Cọ</t>
  </si>
  <si>
    <t>Lò Văn Diên</t>
  </si>
  <si>
    <t>Lò Thị Bang</t>
  </si>
  <si>
    <t>Lò Văn Hậu</t>
  </si>
  <si>
    <t>Lường Thị On</t>
  </si>
  <si>
    <t>Lù Văn Cấu</t>
  </si>
  <si>
    <t>Bản Hình</t>
  </si>
  <si>
    <t>Quàng Văn Tưởng</t>
  </si>
  <si>
    <t>Quàng Thị Yểng</t>
  </si>
  <si>
    <t xml:space="preserve">Lường Văn Đại </t>
  </si>
  <si>
    <t>Bản Nà Lè </t>
  </si>
  <si>
    <t xml:space="preserve">Lường Văn Cương </t>
  </si>
  <si>
    <t xml:space="preserve">Lò Văn Hóa </t>
  </si>
  <si>
    <t xml:space="preserve">Cà Văn Mao </t>
  </si>
  <si>
    <t xml:space="preserve">Lò Văn Thâng </t>
  </si>
  <si>
    <t>Chiềng Ve</t>
  </si>
  <si>
    <t xml:space="preserve">Lò Văn Hoàn </t>
  </si>
  <si>
    <t xml:space="preserve">Lường Văn Bưởng </t>
  </si>
  <si>
    <t xml:space="preserve">Lường Văn Thưởng </t>
  </si>
  <si>
    <t xml:space="preserve">Lò Văn Thân </t>
  </si>
  <si>
    <t xml:space="preserve">Lường Văn Ín </t>
  </si>
  <si>
    <t xml:space="preserve">Lường Thị Lả </t>
  </si>
  <si>
    <t xml:space="preserve">Bạc Cầm Ngoan </t>
  </si>
  <si>
    <t xml:space="preserve">Lường Văn Dở </t>
  </si>
  <si>
    <t xml:space="preserve">Lò Văn Tiến </t>
  </si>
  <si>
    <t xml:space="preserve">Bạc Cầm Phát </t>
  </si>
  <si>
    <t xml:space="preserve">Lò Văn Thoan </t>
  </si>
  <si>
    <t xml:space="preserve">Lò Văn Tưởng </t>
  </si>
  <si>
    <t xml:space="preserve">Quàng Thị Mấng </t>
  </si>
  <si>
    <t xml:space="preserve">Lò Văn Than </t>
  </si>
  <si>
    <t xml:space="preserve">Lường Văn Thinh </t>
  </si>
  <si>
    <t>Bản Phạ</t>
  </si>
  <si>
    <t xml:space="preserve">Lường Văn Buống </t>
  </si>
  <si>
    <t xml:space="preserve">Lường Văn  Bao </t>
  </si>
  <si>
    <t xml:space="preserve">Lường Văn Dụ </t>
  </si>
  <si>
    <t xml:space="preserve">Lường Văn Dính </t>
  </si>
  <si>
    <t>Bản Phát</t>
  </si>
  <si>
    <t xml:space="preserve">Lường Thị Hợp </t>
  </si>
  <si>
    <t xml:space="preserve">Lò Văn Ân </t>
  </si>
  <si>
    <t xml:space="preserve">Lò Văn Ngớ </t>
  </si>
  <si>
    <t xml:space="preserve">Lò Văn Tiêng </t>
  </si>
  <si>
    <t xml:space="preserve">Quàng Văn Páu </t>
  </si>
  <si>
    <t xml:space="preserve">Lò Văn Nguộc </t>
  </si>
  <si>
    <t xml:space="preserve">Lường Thị Lay </t>
  </si>
  <si>
    <t xml:space="preserve">Tòng Thị Ánh </t>
  </si>
  <si>
    <t xml:space="preserve">Lò Văn Diệt </t>
  </si>
  <si>
    <t xml:space="preserve">Lò Văn Ướng </t>
  </si>
  <si>
    <t>Co Cại</t>
  </si>
  <si>
    <t xml:space="preserve">Lò Văn Quân </t>
  </si>
  <si>
    <t xml:space="preserve">Lường Thị Phin </t>
  </si>
  <si>
    <t xml:space="preserve">Lò Văn Ngốn </t>
  </si>
  <si>
    <t xml:space="preserve">Lường Thị Nối (Uối) </t>
  </si>
  <si>
    <t xml:space="preserve">Quàng Văn Sươi </t>
  </si>
  <si>
    <t>Nà Lầu</t>
  </si>
  <si>
    <t xml:space="preserve">Lò Văn Song </t>
  </si>
  <si>
    <t xml:space="preserve">Lường Văn Dọn </t>
  </si>
  <si>
    <t xml:space="preserve">Quàng Văn Sương </t>
  </si>
  <si>
    <t xml:space="preserve">Lường Văn Song </t>
  </si>
  <si>
    <t xml:space="preserve">Quàng Văn Bạn </t>
  </si>
  <si>
    <t>Nà Vai</t>
  </si>
  <si>
    <t xml:space="preserve">Cà Văn Đóng </t>
  </si>
  <si>
    <t xml:space="preserve">Bạc Cầm Tại </t>
  </si>
  <si>
    <t>Bản Tum</t>
  </si>
  <si>
    <t xml:space="preserve">Quàng Văn Sam </t>
  </si>
  <si>
    <t xml:space="preserve">Lường Văn Ạch </t>
  </si>
  <si>
    <t xml:space="preserve">Lù Thị Nhọt </t>
  </si>
  <si>
    <t>Nà Lè</t>
  </si>
  <si>
    <t xml:space="preserve">Quàng Văn Khổ </t>
  </si>
  <si>
    <t xml:space="preserve">Lường Văn Khỏ </t>
  </si>
  <si>
    <t xml:space="preserve">Lường Văn Duân  </t>
  </si>
  <si>
    <t xml:space="preserve">Cà Văn Phương </t>
  </si>
  <si>
    <t>Tin Tốc</t>
  </si>
  <si>
    <t xml:space="preserve">Cà Văn Yêu </t>
  </si>
  <si>
    <t xml:space="preserve">Lò Văn Mấng </t>
  </si>
  <si>
    <t xml:space="preserve">Quàng Văn Lanh </t>
  </si>
  <si>
    <t xml:space="preserve">Cà Văn Lón </t>
  </si>
  <si>
    <t xml:space="preserve">Quàng Văn Khiên </t>
  </si>
  <si>
    <t xml:space="preserve">Quàng Văn Giạo </t>
  </si>
  <si>
    <t xml:space="preserve">Mùng Văn Hậu </t>
  </si>
  <si>
    <t>Nậm Nòng</t>
  </si>
  <si>
    <t xml:space="preserve">Cà Văn Phiêu </t>
  </si>
  <si>
    <t>Nà Há</t>
  </si>
  <si>
    <t>Bản Kiểng</t>
  </si>
  <si>
    <t xml:space="preserve">Lò Văn Phúc </t>
  </si>
  <si>
    <t xml:space="preserve">Lò Văn Phái </t>
  </si>
  <si>
    <t xml:space="preserve">Quàng Văn Giang </t>
  </si>
  <si>
    <t xml:space="preserve">Quàng Văn Dinh </t>
  </si>
  <si>
    <t>Lường Văn Túng</t>
  </si>
  <si>
    <t>Bản Tàn</t>
  </si>
  <si>
    <t xml:space="preserve">Cà Văn Muôn </t>
  </si>
  <si>
    <t xml:space="preserve">Lò Văn Nhuội </t>
  </si>
  <si>
    <t xml:space="preserve">Quàng Văn Inh </t>
  </si>
  <si>
    <t xml:space="preserve">Lường Thị Chói </t>
  </si>
  <si>
    <t>Hát Lụ</t>
  </si>
  <si>
    <t xml:space="preserve">Lường Thị Khỏ </t>
  </si>
  <si>
    <t xml:space="preserve">Lường Văn Phóng </t>
  </si>
  <si>
    <t xml:space="preserve">Lường Văn Dâm </t>
  </si>
  <si>
    <t xml:space="preserve">Lò Thị Khó </t>
  </si>
  <si>
    <t xml:space="preserve">Lường Văn Hỏi </t>
  </si>
  <si>
    <t xml:space="preserve">Lường Văn Khúm </t>
  </si>
  <si>
    <t xml:space="preserve">Lường Văn Ngoa </t>
  </si>
  <si>
    <t>Nà Lụ</t>
  </si>
  <si>
    <t xml:space="preserve">Cà Văn Chốm </t>
  </si>
  <si>
    <t xml:space="preserve">Quàng Văn Quán </t>
  </si>
  <si>
    <t xml:space="preserve">Lường Văn Na </t>
  </si>
  <si>
    <t xml:space="preserve">Lường Thị Mắng </t>
  </si>
  <si>
    <t xml:space="preserve">Lò Văn Mụa </t>
  </si>
  <si>
    <t xml:space="preserve">Lò Văn So </t>
  </si>
  <si>
    <t>Cang Kéo</t>
  </si>
  <si>
    <t xml:space="preserve">Lò Văn Phóng </t>
  </si>
  <si>
    <t xml:space="preserve">Lò Văn Ngôn </t>
  </si>
  <si>
    <t>Huổi Cả</t>
  </si>
  <si>
    <t xml:space="preserve">Cà Văn Đăm </t>
  </si>
  <si>
    <t xml:space="preserve">Cà Văn Hý </t>
  </si>
  <si>
    <t xml:space="preserve">Quàng Văn Khọ </t>
  </si>
  <si>
    <t xml:space="preserve">Lường Văn Hợp </t>
  </si>
  <si>
    <t xml:space="preserve">Hờ Chồng Tú </t>
  </si>
  <si>
    <t>Pá  KHôm</t>
  </si>
  <si>
    <t xml:space="preserve">Cà Văn Tẻ </t>
  </si>
  <si>
    <t xml:space="preserve">Quàng Văn Toản </t>
  </si>
  <si>
    <t>Bản Nà Lầu</t>
  </si>
  <si>
    <t xml:space="preserve">Lường Văn Tân </t>
  </si>
  <si>
    <t xml:space="preserve">Lường Văn Doan </t>
  </si>
  <si>
    <t xml:space="preserve">Lường Văn Tương </t>
  </si>
  <si>
    <t xml:space="preserve">Lò Văn Món </t>
  </si>
  <si>
    <t xml:space="preserve">Lường Văn Chớp </t>
  </si>
  <si>
    <t xml:space="preserve">Lường Văn Thích </t>
  </si>
  <si>
    <t xml:space="preserve">Lường Văn Sươi </t>
  </si>
  <si>
    <t>Lường Văn Hun</t>
  </si>
  <si>
    <t xml:space="preserve">Lường Văn Hoàn </t>
  </si>
  <si>
    <t xml:space="preserve">Lò Văn Buân </t>
  </si>
  <si>
    <t xml:space="preserve">Lường Văn Trận </t>
  </si>
  <si>
    <t xml:space="preserve">Lường Văn Nón </t>
  </si>
  <si>
    <t xml:space="preserve">Lường Văn Quynh </t>
  </si>
  <si>
    <t xml:space="preserve">Lò Văn Ón </t>
  </si>
  <si>
    <t xml:space="preserve">Lường Văn Nấu </t>
  </si>
  <si>
    <t>Lò Văn Hom</t>
  </si>
  <si>
    <t xml:space="preserve">Lường Văn Bình </t>
  </si>
  <si>
    <t>Pom Mé</t>
  </si>
  <si>
    <t xml:space="preserve">Lường Văn Khoánh </t>
  </si>
  <si>
    <t xml:space="preserve">Quàng Văn Kén </t>
  </si>
  <si>
    <t xml:space="preserve">Lường Văn Tế </t>
  </si>
  <si>
    <t xml:space="preserve">Lò Văn Dân </t>
  </si>
  <si>
    <t xml:space="preserve">Quàng Văn Khó </t>
  </si>
  <si>
    <t xml:space="preserve">Lò Văn Chaư </t>
  </si>
  <si>
    <t xml:space="preserve">Bạc Cầm Khổ </t>
  </si>
  <si>
    <t xml:space="preserve">Lò Văn Chiến </t>
  </si>
  <si>
    <t xml:space="preserve">Lò Văn Đôi </t>
  </si>
  <si>
    <t xml:space="preserve">Lường Văn Uối </t>
  </si>
  <si>
    <t>Lò Văn Tạo</t>
  </si>
  <si>
    <t>Bản Dẹ B</t>
  </si>
  <si>
    <t xml:space="preserve">Lường Văn Pánh </t>
  </si>
  <si>
    <t>Đào Thị Nhinh</t>
  </si>
  <si>
    <t>Tiểu khu 6</t>
  </si>
  <si>
    <t xml:space="preserve">Giang Thị Đào </t>
  </si>
  <si>
    <t xml:space="preserve">Nguyễn Văn Trọng </t>
  </si>
  <si>
    <t xml:space="preserve">Hoàng Hữu Thiện </t>
  </si>
  <si>
    <t xml:space="preserve">Trần Bá Coóng </t>
  </si>
  <si>
    <t xml:space="preserve">Nguyễn Công Muôn </t>
  </si>
  <si>
    <t xml:space="preserve">Vũ Thị Bích Cẩn </t>
  </si>
  <si>
    <t>Tiểu khu 4</t>
  </si>
  <si>
    <t xml:space="preserve">Đỗ Thị Thìn </t>
  </si>
  <si>
    <t xml:space="preserve">Phạm Văn Bình </t>
  </si>
  <si>
    <t xml:space="preserve">Nguyễn Thị Tụng </t>
  </si>
  <si>
    <t>Tiểu khu 3</t>
  </si>
  <si>
    <t xml:space="preserve">Bùi Thị Thử </t>
  </si>
  <si>
    <t xml:space="preserve">Nguyễn Hồng Duật </t>
  </si>
  <si>
    <t xml:space="preserve">Hoàng Thị Toan </t>
  </si>
  <si>
    <t xml:space="preserve">Lê Thị Kim Văn </t>
  </si>
  <si>
    <t xml:space="preserve">Phạm Thị Muôn </t>
  </si>
  <si>
    <t>Đàm Văn Tục</t>
  </si>
  <si>
    <t xml:space="preserve">Nguyễn Văn Lực </t>
  </si>
  <si>
    <t>Bản Thẳm A</t>
  </si>
  <si>
    <t xml:space="preserve">Lò Văn Mắng </t>
  </si>
  <si>
    <t xml:space="preserve">Lường Văn Tún </t>
  </si>
  <si>
    <t xml:space="preserve">Lò Văn Xiến </t>
  </si>
  <si>
    <t xml:space="preserve">Lò Văn Bang </t>
  </si>
  <si>
    <t>Bản Thẳm B</t>
  </si>
  <si>
    <t xml:space="preserve">Lò Văn An </t>
  </si>
  <si>
    <t xml:space="preserve">Bản Thẳm B </t>
  </si>
  <si>
    <t>Bản Thăm B</t>
  </si>
  <si>
    <t xml:space="preserve">Lường Văn Ban </t>
  </si>
  <si>
    <t xml:space="preserve">Quàng Văn Lả </t>
  </si>
  <si>
    <t>Bản Tốm A</t>
  </si>
  <si>
    <t xml:space="preserve">Lò Văn Ban </t>
  </si>
  <si>
    <t>Bản Tốm B</t>
  </si>
  <si>
    <t>Bản Pằn Nà</t>
  </si>
  <si>
    <t xml:space="preserve">Lường Văn Phúc </t>
  </si>
  <si>
    <t xml:space="preserve">Lường Văn Lẻ </t>
  </si>
  <si>
    <t xml:space="preserve">Quàng Văn Nghiên </t>
  </si>
  <si>
    <t xml:space="preserve">Quàng Văn Xuân </t>
  </si>
  <si>
    <t xml:space="preserve">Lường Văn Thảnh </t>
  </si>
  <si>
    <t xml:space="preserve">Lường Văn Bóng </t>
  </si>
  <si>
    <t xml:space="preserve"> Hua  Nà A</t>
  </si>
  <si>
    <t xml:space="preserve">Cà Văn Tiêng </t>
  </si>
  <si>
    <t xml:space="preserve">Lò Văn Ứt </t>
  </si>
  <si>
    <t xml:space="preserve">Lò Văn Duân </t>
  </si>
  <si>
    <t>Hua  Nà A</t>
  </si>
  <si>
    <t>Hua Nà B</t>
  </si>
  <si>
    <t xml:space="preserve">Lò Văn Yêu </t>
  </si>
  <si>
    <t>Hua  Nà B</t>
  </si>
  <si>
    <t xml:space="preserve">Quàng Văn Lăm </t>
  </si>
  <si>
    <t xml:space="preserve">Lường Văn Phụng  </t>
  </si>
  <si>
    <t xml:space="preserve">Cà Văn Đôi </t>
  </si>
  <si>
    <t>Lò Văn Tủn (Tủi)</t>
  </si>
  <si>
    <t>Cà Văn Ynh (Inh)</t>
  </si>
  <si>
    <t xml:space="preserve">Lò Văn Pọm </t>
  </si>
  <si>
    <t xml:space="preserve">Cà Văn Châu </t>
  </si>
  <si>
    <t xml:space="preserve">Quàng Văn Thọ </t>
  </si>
  <si>
    <t xml:space="preserve">Lò Thị Pản </t>
  </si>
  <si>
    <t>C Mường A</t>
  </si>
  <si>
    <t xml:space="preserve">Quàng Văn Dương </t>
  </si>
  <si>
    <t xml:space="preserve">Lường Văn Piềng </t>
  </si>
  <si>
    <t>C Mường B</t>
  </si>
  <si>
    <t xml:space="preserve">Lò Văn Vượng </t>
  </si>
  <si>
    <t>Bản Táng B</t>
  </si>
  <si>
    <t>Bản Lạnh A</t>
  </si>
  <si>
    <t xml:space="preserve">Lường Văn Hặc </t>
  </si>
  <si>
    <t xml:space="preserve">Lường Văn Ói </t>
  </si>
  <si>
    <t xml:space="preserve">Quàng Văn Mắn </t>
  </si>
  <si>
    <t xml:space="preserve">Lò Văn Định </t>
  </si>
  <si>
    <t xml:space="preserve">Quàng Thị Piếng </t>
  </si>
  <si>
    <t>Bản Lạnh B</t>
  </si>
  <si>
    <t xml:space="preserve">Lò Văn Khón </t>
  </si>
  <si>
    <t xml:space="preserve">Lường Văn San </t>
  </si>
  <si>
    <t>Nà Lạn</t>
  </si>
  <si>
    <t xml:space="preserve">Lò Văn Luấn </t>
  </si>
  <si>
    <t>Bản Củ B</t>
  </si>
  <si>
    <t xml:space="preserve">Lò Văn Nhớ </t>
  </si>
  <si>
    <t>Lò Văn Tun (Tún)</t>
  </si>
  <si>
    <t>Bản Củ A</t>
  </si>
  <si>
    <t xml:space="preserve">Vũ Thị Loan </t>
  </si>
  <si>
    <t>Tiểu khu 2</t>
  </si>
  <si>
    <t xml:space="preserve">Nguyễn Thị Tỵ </t>
  </si>
  <si>
    <t xml:space="preserve">Tòng Thị Đăm </t>
  </si>
  <si>
    <t xml:space="preserve">Hà Xuân Trạch </t>
  </si>
  <si>
    <t xml:space="preserve">Hoàng Thị Lèo </t>
  </si>
  <si>
    <t xml:space="preserve">Nguyễn Thị Liên </t>
  </si>
  <si>
    <t>Tiểu khu 1</t>
  </si>
  <si>
    <t xml:space="preserve">Bùi Thị Chạt </t>
  </si>
  <si>
    <t xml:space="preserve">Hoàng Xuân Việt </t>
  </si>
  <si>
    <t xml:space="preserve">Nguyễn Văn Khay </t>
  </si>
  <si>
    <t xml:space="preserve">Đặng Ngọc Nhu </t>
  </si>
  <si>
    <t xml:space="preserve">Nguyễn Thị Ngâm </t>
  </si>
  <si>
    <t>Tiểu khu 5</t>
  </si>
  <si>
    <t xml:space="preserve">Đậu Thị Sâm </t>
  </si>
  <si>
    <t xml:space="preserve">Trần Văn Hậu </t>
  </si>
  <si>
    <t>Trai Chanh</t>
  </si>
  <si>
    <t xml:space="preserve">Nguyễn Đình Năm </t>
  </si>
  <si>
    <t>Tiểu khu 7</t>
  </si>
  <si>
    <t xml:space="preserve">Bùi Thị Xuận </t>
  </si>
  <si>
    <t xml:space="preserve">Đinh Văn Côn </t>
  </si>
  <si>
    <t xml:space="preserve">Phan Nghĩa Hồng </t>
  </si>
  <si>
    <t xml:space="preserve">Nguyên Văn Hạnh </t>
  </si>
  <si>
    <t>Phạm Bá Nghiễn</t>
  </si>
  <si>
    <t>Lường Văn Hôm</t>
  </si>
  <si>
    <t>Lò Văn Nú</t>
  </si>
  <si>
    <t>Hua Nà A</t>
  </si>
  <si>
    <t>Lò Văn Sương</t>
  </si>
  <si>
    <t>Cà Văn Kiến</t>
  </si>
  <si>
    <t>Cà Văn Quân</t>
  </si>
  <si>
    <t>Quàng Văn Phóng</t>
  </si>
  <si>
    <t>Quàng Văn Khỏ</t>
  </si>
  <si>
    <t>Ngô Thị Liệu</t>
  </si>
  <si>
    <t>Tiêu Khu 2</t>
  </si>
  <si>
    <t>Nguyễn Thị Dung</t>
  </si>
  <si>
    <t>Nguyễn Đình Hiệp</t>
  </si>
  <si>
    <t>Tiêu Khu 1</t>
  </si>
  <si>
    <t>Tạ Xuân Cường</t>
  </si>
  <si>
    <t xml:space="preserve">Lò Văn Tướng </t>
  </si>
  <si>
    <t>B Thẳm A</t>
  </si>
  <si>
    <t xml:space="preserve">Lò Văn Piến </t>
  </si>
  <si>
    <t xml:space="preserve">Quàng Văn Le </t>
  </si>
  <si>
    <t xml:space="preserve">Lường Thị Phượng </t>
  </si>
  <si>
    <t>Bản Bai A</t>
  </si>
  <si>
    <t xml:space="preserve">Lò Văn Thiện </t>
  </si>
  <si>
    <t>Bản Bai B</t>
  </si>
  <si>
    <t xml:space="preserve">Lò Văn San </t>
  </si>
  <si>
    <t>Bản Tăng</t>
  </si>
  <si>
    <t xml:space="preserve">Lò Văn Nhại </t>
  </si>
  <si>
    <t xml:space="preserve">Cà Văn yên </t>
  </si>
  <si>
    <t xml:space="preserve">Quàng Văn Hiếng </t>
  </si>
  <si>
    <t>Lọng Lầu</t>
  </si>
  <si>
    <t xml:space="preserve">Quàng Văn Đức </t>
  </si>
  <si>
    <t>Quàng Văn Hao</t>
  </si>
  <si>
    <t xml:space="preserve">Quàng Thị Tui </t>
  </si>
  <si>
    <t>Quàng Thị Ôn (Ơn)</t>
  </si>
  <si>
    <t xml:space="preserve">Lương Văn Bun </t>
  </si>
  <si>
    <t>Lọng Chộc</t>
  </si>
  <si>
    <t xml:space="preserve">Lò Văn Thiêng </t>
  </si>
  <si>
    <t>Bản Biên</t>
  </si>
  <si>
    <t xml:space="preserve">Quàng  Thị Phớ </t>
  </si>
  <si>
    <t xml:space="preserve">Cà Văn Sừa </t>
  </si>
  <si>
    <t xml:space="preserve">Lò Văn Đọi </t>
  </si>
  <si>
    <t>Bản Phúc</t>
  </si>
  <si>
    <t xml:space="preserve">Lò Văn Pó </t>
  </si>
  <si>
    <t xml:space="preserve">Lò Văn Muôn </t>
  </si>
  <si>
    <t>Quàng Văn Inh</t>
  </si>
  <si>
    <t>Bản Nà Ít</t>
  </si>
  <si>
    <t xml:space="preserve">Quàng Văn An </t>
  </si>
  <si>
    <t xml:space="preserve">Quàng Thị Tinh </t>
  </si>
  <si>
    <t>Bản Nà Há</t>
  </si>
  <si>
    <t xml:space="preserve">Quàng Văn Xôm </t>
  </si>
  <si>
    <t xml:space="preserve">Lò Văn Tén </t>
  </si>
  <si>
    <t>Bản Nà Nọi</t>
  </si>
  <si>
    <t xml:space="preserve">Cà Văn Pâng </t>
  </si>
  <si>
    <t>Bản Tòng</t>
  </si>
  <si>
    <t xml:space="preserve">Cà Văn Dọn </t>
  </si>
  <si>
    <t xml:space="preserve">Cà Văn Túi </t>
  </si>
  <si>
    <t xml:space="preserve">Quàng Văn Luấn </t>
  </si>
  <si>
    <t xml:space="preserve">Lò Văn Ánh </t>
  </si>
  <si>
    <t xml:space="preserve">Cà Văn An </t>
  </si>
  <si>
    <t xml:space="preserve">Cà Văn Bao </t>
  </si>
  <si>
    <t xml:space="preserve">Cà Văn Phớ </t>
  </si>
  <si>
    <t xml:space="preserve">Lò Bằng Sơn </t>
  </si>
  <si>
    <t>Bản Pài</t>
  </si>
  <si>
    <t xml:space="preserve">Quàng Văn Binh </t>
  </si>
  <si>
    <t>Bản Xanh</t>
  </si>
  <si>
    <t xml:space="preserve">Cà Văn Bánh </t>
  </si>
  <si>
    <t xml:space="preserve">Cà Thị Ơn </t>
  </si>
  <si>
    <t xml:space="preserve">Bản Xanh </t>
  </si>
  <si>
    <t>Quàng Văn Tiêng</t>
  </si>
  <si>
    <t xml:space="preserve">Bản Mỏ </t>
  </si>
  <si>
    <t xml:space="preserve">Cà Văn Nối </t>
  </si>
  <si>
    <t xml:space="preserve">Nong Ten </t>
  </si>
  <si>
    <t xml:space="preserve">Cà Văn Xuân </t>
  </si>
  <si>
    <t xml:space="preserve">Lò Thị Định </t>
  </si>
  <si>
    <t>Quàng Văn Dóm</t>
  </si>
  <si>
    <t xml:space="preserve">Cà Văn Pẻ </t>
  </si>
  <si>
    <t xml:space="preserve">Nà Kẹ </t>
  </si>
  <si>
    <t xml:space="preserve">Hoàng Phiêu </t>
  </si>
  <si>
    <t xml:space="preserve">Lường Văn Đủ </t>
  </si>
  <si>
    <t>Bản Tra</t>
  </si>
  <si>
    <t xml:space="preserve">Lường Văn Ún </t>
  </si>
  <si>
    <t xml:space="preserve">Lò Văn Hịa </t>
  </si>
  <si>
    <t xml:space="preserve">Lò Văn Sọn </t>
  </si>
  <si>
    <t>Bản Púng</t>
  </si>
  <si>
    <t xml:space="preserve">Lường Văn Pâng </t>
  </si>
  <si>
    <t xml:space="preserve">Lò Văn Nghíu </t>
  </si>
  <si>
    <t xml:space="preserve">Lò Văn Nhân </t>
  </si>
  <si>
    <t xml:space="preserve">Lò Văn Oi </t>
  </si>
  <si>
    <t xml:space="preserve">Lò Văn Pánh </t>
  </si>
  <si>
    <t xml:space="preserve">Lò Văn Yên </t>
  </si>
  <si>
    <t xml:space="preserve">Cà Văn On </t>
  </si>
  <si>
    <t>Lắng Hạt</t>
  </si>
  <si>
    <t xml:space="preserve">Lò Văn Xương </t>
  </si>
  <si>
    <t xml:space="preserve">Lò Văn Dên </t>
  </si>
  <si>
    <t>Bản Dồm</t>
  </si>
  <si>
    <t>Lò Văn Phóng</t>
  </si>
  <si>
    <t xml:space="preserve">Lò Văn Dọn </t>
  </si>
  <si>
    <t xml:space="preserve">Lò Văn Phuông </t>
  </si>
  <si>
    <t>Quàng Văn Dinh</t>
  </si>
  <si>
    <t>Nà Tý</t>
  </si>
  <si>
    <t>Quàng Văn Ún</t>
  </si>
  <si>
    <t>Lò Văn Yêu</t>
  </si>
  <si>
    <t>Quàng Văn Phúc</t>
  </si>
  <si>
    <t>Nà Hày</t>
  </si>
  <si>
    <t>Quàng Văn Hặc</t>
  </si>
  <si>
    <t>Lò Văn Lếch</t>
  </si>
  <si>
    <t>Bản Pẹn</t>
  </si>
  <si>
    <t>Lò Văn Song</t>
  </si>
  <si>
    <t>Lò Thị Ụi</t>
  </si>
  <si>
    <t>Quàng Văn Minh</t>
  </si>
  <si>
    <t>Hua Cọ</t>
  </si>
  <si>
    <t>Quàng Thị Hặc</t>
  </si>
  <si>
    <t>Lò Văn Ún</t>
  </si>
  <si>
    <t>Lò Văn Chơ</t>
  </si>
  <si>
    <t>Lò Dương Ín</t>
  </si>
  <si>
    <t>Bản Lụa</t>
  </si>
  <si>
    <t>Lò Văn Piếng</t>
  </si>
  <si>
    <t>Lò Văn San</t>
  </si>
  <si>
    <t>Lường Văn Buốn</t>
  </si>
  <si>
    <t>Lò Văn Lanh</t>
  </si>
  <si>
    <t>Quàng Văn Ban</t>
  </si>
  <si>
    <t>Lò Văn Sáng</t>
  </si>
  <si>
    <t>Lường Văn Cươm</t>
  </si>
  <si>
    <t>Nà Cành</t>
  </si>
  <si>
    <t>Lường Văn Hao</t>
  </si>
  <si>
    <t>Quàng Văn Hán</t>
  </si>
  <si>
    <t>Lường Văn Lẻ</t>
  </si>
  <si>
    <t>Lường Văn Pản</t>
  </si>
  <si>
    <t>Lường Văn Thâng</t>
  </si>
  <si>
    <t>Lường Văn Tiên</t>
  </si>
  <si>
    <t>Lường Văn Pọm</t>
  </si>
  <si>
    <t>Lò Văn Tân</t>
  </si>
  <si>
    <t>Bản Púa</t>
  </si>
  <si>
    <t>Quàng Thị Ụa</t>
  </si>
  <si>
    <t>Lường Văn Hoản</t>
  </si>
  <si>
    <t>Bản Mòn</t>
  </si>
  <si>
    <t>Lò Thị Sôn</t>
  </si>
  <si>
    <t>Quàng Văn San</t>
  </si>
  <si>
    <t>Lò Văn Chôn</t>
  </si>
  <si>
    <t>Quàng Văn Doi</t>
  </si>
  <si>
    <t>Lò Văn Thịnh</t>
  </si>
  <si>
    <t>Lò Văn Chaư</t>
  </si>
  <si>
    <t>Nguyễn Duy Năm</t>
  </si>
  <si>
    <t>Hợp Thành</t>
  </si>
  <si>
    <t>Nguyễn Đức Dũng</t>
  </si>
  <si>
    <t>Lò Văn Phúc</t>
  </si>
  <si>
    <t>Lò Thị Muôn</t>
  </si>
  <si>
    <t>Ngô Thị Quyền</t>
  </si>
  <si>
    <t>Phạm Ngọc Hải</t>
  </si>
  <si>
    <t>Nguyễn Thị Hồng</t>
  </si>
  <si>
    <t>Tòng Văn Quân</t>
  </si>
  <si>
    <t>Nà Càng</t>
  </si>
  <si>
    <t>Lò Văn Trực</t>
  </si>
  <si>
    <t>Bản Thôm</t>
  </si>
  <si>
    <t>Quàng Văn Châm</t>
  </si>
  <si>
    <t>Lò Văn Bun</t>
  </si>
  <si>
    <t>Quàng Văn Dương</t>
  </si>
  <si>
    <t>Lò Văn Pẩu</t>
  </si>
  <si>
    <t>Quàng Văn Hương</t>
  </si>
  <si>
    <t>Lường Văn Sáng</t>
  </si>
  <si>
    <t>Lường Văn Chaư</t>
  </si>
  <si>
    <t>Bản Cẳm</t>
  </si>
  <si>
    <t>Tòng Văn Quỳnh (Chung)</t>
  </si>
  <si>
    <t>Lò Văn Phanh</t>
  </si>
  <si>
    <t>Lường Văn En</t>
  </si>
  <si>
    <t>Lường Văn Khún</t>
  </si>
  <si>
    <t>Cà Văn Lả</t>
  </si>
  <si>
    <t>Lường Văn Cương</t>
  </si>
  <si>
    <t>Bản Pá</t>
  </si>
  <si>
    <t>Lò Văn Piến</t>
  </si>
  <si>
    <t>Nà Nam</t>
  </si>
  <si>
    <t>Lò Văn Phôi</t>
  </si>
  <si>
    <t>Lò Văn Nọi</t>
  </si>
  <si>
    <t>Lường Văn Hợp A</t>
  </si>
  <si>
    <t>Nong Quang</t>
  </si>
  <si>
    <t>Lường Văn Phó</t>
  </si>
  <si>
    <t>Lường Văn Chốm</t>
  </si>
  <si>
    <t>Lò Văn É</t>
  </si>
  <si>
    <t>Lường Văn Hợp B</t>
  </si>
  <si>
    <t>Lường Văn San</t>
  </si>
  <si>
    <t>Lường Văn Xanh</t>
  </si>
  <si>
    <t>Lò Văn Xương</t>
  </si>
  <si>
    <t>Bản Mé</t>
  </si>
  <si>
    <t>Quàng Văn Món</t>
  </si>
  <si>
    <t>Lò Văn Kim</t>
  </si>
  <si>
    <t>Lò Văn Lả</t>
  </si>
  <si>
    <t>Lò Văn Lún</t>
  </si>
  <si>
    <t>Lò Văn Sỹ</t>
  </si>
  <si>
    <t>Nong Chiêng</t>
  </si>
  <si>
    <t>Quàng Văn Hướng</t>
  </si>
  <si>
    <t>Bản Chùn</t>
  </si>
  <si>
    <t>Hoàng Thị Lan</t>
  </si>
  <si>
    <t>Lò Văn Vinh</t>
  </si>
  <si>
    <t>Bản Căm</t>
  </si>
  <si>
    <t>Lò Văn Thương</t>
  </si>
  <si>
    <t>Quàng Văn Phung</t>
  </si>
  <si>
    <t>Lò Thị Ư</t>
  </si>
  <si>
    <t>Quàng Văn Né</t>
  </si>
  <si>
    <t>Lường Văn Tuấn</t>
  </si>
  <si>
    <t>Hoàng Văn Xương</t>
  </si>
  <si>
    <t>Cà Văn Phiêu</t>
  </si>
  <si>
    <t>Lò Văn Đức</t>
  </si>
  <si>
    <t>Lò Văn Ương</t>
  </si>
  <si>
    <t>Mùa A Chống</t>
  </si>
  <si>
    <t>Mô Cổng</t>
  </si>
  <si>
    <t>Dương Thị Nghiêm</t>
  </si>
  <si>
    <t>Đông Quan</t>
  </si>
  <si>
    <t>Lái Lè</t>
  </si>
  <si>
    <t>Sùng Vả Dềnh</t>
  </si>
  <si>
    <t>Pá Chặp</t>
  </si>
  <si>
    <t>Lò Văn Khọ</t>
  </si>
  <si>
    <t>Lái lè</t>
  </si>
  <si>
    <t>Nguyễn Văn Tuỵ</t>
  </si>
  <si>
    <t xml:space="preserve">Lò Văn Nhậu </t>
  </si>
  <si>
    <t xml:space="preserve">Lò Văn Lăm </t>
  </si>
  <si>
    <t>Lốm pè</t>
  </si>
  <si>
    <t xml:space="preserve">Lường Văn Hịa </t>
  </si>
  <si>
    <t>Bản pe</t>
  </si>
  <si>
    <t>Lò Văn Tun</t>
  </si>
  <si>
    <t>Lốm Pè</t>
  </si>
  <si>
    <t xml:space="preserve">Quàng Văn Nọi </t>
  </si>
  <si>
    <t xml:space="preserve">Nong Lào </t>
  </si>
  <si>
    <t xml:space="preserve">Cà Văn Chung </t>
  </si>
  <si>
    <t xml:space="preserve">Bản Hán </t>
  </si>
  <si>
    <t xml:space="preserve">Lò Văn Inh </t>
  </si>
  <si>
    <t xml:space="preserve">Quàng Văn Tiêng </t>
  </si>
  <si>
    <t>Bản Chộ</t>
  </si>
  <si>
    <t xml:space="preserve">Cà Văn Pâng  </t>
  </si>
  <si>
    <t xml:space="preserve">Cà Văn San </t>
  </si>
  <si>
    <t xml:space="preserve">Bản Muông </t>
  </si>
  <si>
    <t xml:space="preserve">Lò Văn Piệng </t>
  </si>
  <si>
    <t>Mao Thị Phản (Lịch)</t>
  </si>
  <si>
    <t xml:space="preserve">Quỳnh Thuận </t>
  </si>
  <si>
    <t>Điêu Thị Sủi (Huệ)</t>
  </si>
  <si>
    <t xml:space="preserve">Lường Thị Sên (Chính) </t>
  </si>
  <si>
    <t>Lò Thị Bó (Toàn)</t>
  </si>
  <si>
    <t>Hoàng Văn Hơm (Phái)</t>
  </si>
  <si>
    <t xml:space="preserve">Tòng Văn Phượng </t>
  </si>
  <si>
    <t>Bản Sai</t>
  </si>
  <si>
    <t xml:space="preserve">Quàng Văn Sôn  </t>
  </si>
  <si>
    <t xml:space="preserve">Lường Văn Hom </t>
  </si>
  <si>
    <t xml:space="preserve">Bản Ngà </t>
  </si>
  <si>
    <t xml:space="preserve">Lò Văn Pau </t>
  </si>
  <si>
    <t>Lò Văn Sơn (Phú)</t>
  </si>
  <si>
    <t xml:space="preserve">Quàng Văn Ngương </t>
  </si>
  <si>
    <t xml:space="preserve">Nguyễn Văn Đường </t>
  </si>
  <si>
    <t xml:space="preserve">Tạng Phát </t>
  </si>
  <si>
    <t>Lò Văn Lẻ (Lánh)</t>
  </si>
  <si>
    <t xml:space="preserve">Bản Nà Ta </t>
  </si>
  <si>
    <t xml:space="preserve">Lò Văn Sam </t>
  </si>
  <si>
    <t>Lường Văn Pạu (Pậu)</t>
  </si>
  <si>
    <t xml:space="preserve">Lò Văn Piêng </t>
  </si>
  <si>
    <t xml:space="preserve">Cà Văn Chơ (Thong) </t>
  </si>
  <si>
    <t xml:space="preserve">Lò Văn Pậu </t>
  </si>
  <si>
    <t xml:space="preserve">Bản Nà Heo </t>
  </si>
  <si>
    <t xml:space="preserve">Lò Văn Đương </t>
  </si>
  <si>
    <t>Bản Trọ</t>
  </si>
  <si>
    <t xml:space="preserve">Lường Văn E </t>
  </si>
  <si>
    <t xml:space="preserve">Lường Văn Thâng </t>
  </si>
  <si>
    <t xml:space="preserve">Lò Văn Phương </t>
  </si>
  <si>
    <t xml:space="preserve">Lọng Phảng </t>
  </si>
  <si>
    <t xml:space="preserve">Bản Nà Trại </t>
  </si>
  <si>
    <t xml:space="preserve">Nguyễn Trọng Đề </t>
  </si>
  <si>
    <t xml:space="preserve">Hưng nhân </t>
  </si>
  <si>
    <t xml:space="preserve">Đàm Văn Hềnh </t>
  </si>
  <si>
    <t xml:space="preserve">Phạm Văn Tuấn </t>
  </si>
  <si>
    <t>Vũ Duy Cư</t>
  </si>
  <si>
    <t xml:space="preserve">Nguyễn Thị Ngoan </t>
  </si>
  <si>
    <t xml:space="preserve">Nguyễn Thế Cung </t>
  </si>
  <si>
    <t xml:space="preserve">Vũ Văn Đông </t>
  </si>
  <si>
    <t xml:space="preserve">Bùi Văn Nổ </t>
  </si>
  <si>
    <t xml:space="preserve">Hà Văn Thi </t>
  </si>
  <si>
    <t>Lò Văn Âu (Ân)</t>
  </si>
  <si>
    <t xml:space="preserve">Nà Khoang </t>
  </si>
  <si>
    <t xml:space="preserve">Lường Văn É </t>
  </si>
  <si>
    <t xml:space="preserve">Lường Văn Pẻn </t>
  </si>
  <si>
    <t xml:space="preserve">Chiên Luông mai </t>
  </si>
  <si>
    <t xml:space="preserve">Hoàng Văn Đán </t>
  </si>
  <si>
    <t>Quàng Văn Song</t>
  </si>
  <si>
    <t>Nà Heo</t>
  </si>
  <si>
    <t>Lường Văn Ún</t>
  </si>
  <si>
    <t>Nà Khoang</t>
  </si>
  <si>
    <t>Lò Xuân Thu</t>
  </si>
  <si>
    <t>Nà Ta</t>
  </si>
  <si>
    <t>Lò Văn Lăm</t>
  </si>
  <si>
    <t>Lọng Phẳng</t>
  </si>
  <si>
    <t xml:space="preserve">Quàng Văn Thiện </t>
  </si>
  <si>
    <t xml:space="preserve">Quàng Văn Khỏ </t>
  </si>
  <si>
    <t xml:space="preserve">Lò Văn Ýn </t>
  </si>
  <si>
    <t>Lò Văn Ich (Inh)</t>
  </si>
  <si>
    <t xml:space="preserve">Lường Văn Cáy </t>
  </si>
  <si>
    <t xml:space="preserve">Lò Văn Héo </t>
  </si>
  <si>
    <t xml:space="preserve">Lò Văn Ún </t>
  </si>
  <si>
    <t xml:space="preserve">Lường Văn Kiểu </t>
  </si>
  <si>
    <t xml:space="preserve">Lò Văn Phung </t>
  </si>
  <si>
    <t xml:space="preserve">Lò Văn Minh </t>
  </si>
  <si>
    <t xml:space="preserve">Hoàng Lợi Phiếm </t>
  </si>
  <si>
    <t xml:space="preserve">Cà Văn Tun </t>
  </si>
  <si>
    <t>Lường Văn Dóm</t>
  </si>
  <si>
    <t>Quàng Văn Xôm</t>
  </si>
  <si>
    <t xml:space="preserve">Lò Văn Xiên </t>
  </si>
  <si>
    <t>Quàng Văn Yên</t>
  </si>
  <si>
    <t>Vòong Thị Lìn</t>
  </si>
  <si>
    <t xml:space="preserve">Vũ Thị Chinh </t>
  </si>
  <si>
    <t xml:space="preserve">Điêu Thị Hạnh </t>
  </si>
  <si>
    <t xml:space="preserve">Nguyễn Thị Thành </t>
  </si>
  <si>
    <t xml:space="preserve">Mai Văn Ấp </t>
  </si>
  <si>
    <t xml:space="preserve">Hà Văn Long </t>
  </si>
  <si>
    <t>Nguyễn Thị Lan</t>
  </si>
  <si>
    <t xml:space="preserve">Nguyễn Ngọc Hỹ </t>
  </si>
  <si>
    <t>Tiểu khu 8</t>
  </si>
  <si>
    <t xml:space="preserve">Nguyễn Chí Phương </t>
  </si>
  <si>
    <t>Tiểu khu 10</t>
  </si>
  <si>
    <t xml:space="preserve">Trịnh Thị Vừng </t>
  </si>
  <si>
    <t xml:space="preserve">Đỗ Thị Bưởi </t>
  </si>
  <si>
    <t xml:space="preserve">Nguyễn Thị Minh </t>
  </si>
  <si>
    <t>Tiểu khu 12</t>
  </si>
  <si>
    <t xml:space="preserve">Phạm Hồng May </t>
  </si>
  <si>
    <t>Tiểu khu 15</t>
  </si>
  <si>
    <t xml:space="preserve">Nguyễn Thị Châu </t>
  </si>
  <si>
    <t>Tiểu khu 16</t>
  </si>
  <si>
    <t>Vũ Thị Thu</t>
  </si>
  <si>
    <t>Hà Xuân yêu</t>
  </si>
  <si>
    <t xml:space="preserve">Lò Văn Sáu </t>
  </si>
  <si>
    <t>Tiểu khu 18</t>
  </si>
  <si>
    <t xml:space="preserve">Phạm Ngọc Đãn </t>
  </si>
  <si>
    <t>Tiểu khu 20</t>
  </si>
  <si>
    <t>Nguyễn Thị Phúc</t>
  </si>
  <si>
    <t>Tiểu Khu 5</t>
  </si>
  <si>
    <t>Lò Văn Sóng</t>
  </si>
  <si>
    <t>Tiểu khu 14</t>
  </si>
  <si>
    <t>Nguyễn Thị Toán</t>
  </si>
  <si>
    <t>Vũ Thị Đức</t>
  </si>
  <si>
    <t>Tiểu khu 21</t>
  </si>
  <si>
    <t>Và Giống Mua</t>
  </si>
  <si>
    <t xml:space="preserve"> Pá Cháo A</t>
  </si>
  <si>
    <t>Vừ Sống Lử</t>
  </si>
  <si>
    <t>Há Khúa A</t>
  </si>
  <si>
    <t>Giàng A Mua</t>
  </si>
  <si>
    <t>Pá Hốc</t>
  </si>
  <si>
    <t>Vừ Nềnh Và</t>
  </si>
  <si>
    <t>Vừ Chứ Mua</t>
  </si>
  <si>
    <t xml:space="preserve">Lò Văn Sôn </t>
  </si>
  <si>
    <t>Nà Bon</t>
  </si>
  <si>
    <t>Phiêng Xạ</t>
  </si>
  <si>
    <t xml:space="preserve">Hà Thị Pành </t>
  </si>
  <si>
    <t xml:space="preserve">Bạc Cầm Ăng </t>
  </si>
  <si>
    <t xml:space="preserve">Lường Văn Pẹn </t>
  </si>
  <si>
    <t>Nà Cài</t>
  </si>
  <si>
    <t xml:space="preserve">Lường Văn Đức </t>
  </si>
  <si>
    <t>Bó Tảư</t>
  </si>
  <si>
    <t xml:space="preserve">Lường Văn Pậu </t>
  </si>
  <si>
    <t>Ta Ngần</t>
  </si>
  <si>
    <t xml:space="preserve">Lường Văn Bun </t>
  </si>
  <si>
    <t>Bản Pán I</t>
  </si>
  <si>
    <t xml:space="preserve">Lường Văn Khuôn </t>
  </si>
  <si>
    <t xml:space="preserve">Lường Văn Phong </t>
  </si>
  <si>
    <t xml:space="preserve">Lò Quang Vinh </t>
  </si>
  <si>
    <t xml:space="preserve">Lường Hà Bình </t>
  </si>
  <si>
    <t>Bản Pán II</t>
  </si>
  <si>
    <t xml:space="preserve">Lò Xuân Oan </t>
  </si>
  <si>
    <t xml:space="preserve">Lường Văn Phinh </t>
  </si>
  <si>
    <t xml:space="preserve">Lường Văn Phương </t>
  </si>
  <si>
    <t>Cầm Văn Uổn (Uẩn)</t>
  </si>
  <si>
    <t>Lường Văn Chiến</t>
  </si>
  <si>
    <t xml:space="preserve">Lò Thị Uối </t>
  </si>
  <si>
    <t>Bản Đông</t>
  </si>
  <si>
    <t xml:space="preserve">Tòng Văn Hoang </t>
  </si>
  <si>
    <t xml:space="preserve">Bạc Cầm Lả </t>
  </si>
  <si>
    <t xml:space="preserve">Đinh Công Thắng </t>
  </si>
  <si>
    <t xml:space="preserve">Lường Văn Thuận </t>
  </si>
  <si>
    <t xml:space="preserve">Lò Văn Buông </t>
  </si>
  <si>
    <t xml:space="preserve">Lường Văn An </t>
  </si>
  <si>
    <t>Bản Nà Lĩnh</t>
  </si>
  <si>
    <t xml:space="preserve">Lường Văn Tiêng </t>
  </si>
  <si>
    <t>Lò Thị Diên</t>
  </si>
  <si>
    <t xml:space="preserve">Tòng Văn Khoán </t>
  </si>
  <si>
    <t>Bản Huông</t>
  </si>
  <si>
    <t xml:space="preserve">Lường Văn Inh </t>
  </si>
  <si>
    <t xml:space="preserve">Cà Văn Nghiên </t>
  </si>
  <si>
    <t>Nà Tong</t>
  </si>
  <si>
    <t>Nong Hay</t>
  </si>
  <si>
    <t xml:space="preserve">Cà Văn Pó </t>
  </si>
  <si>
    <t xml:space="preserve">Cà Văn Bang </t>
  </si>
  <si>
    <t>Bản Cụ</t>
  </si>
  <si>
    <t>Lò Văn Uẩn (Uôn)</t>
  </si>
  <si>
    <t>Bản Hua Nà</t>
  </si>
  <si>
    <t xml:space="preserve">Lò Văn Thích </t>
  </si>
  <si>
    <t xml:space="preserve">Lò Văn Túng </t>
  </si>
  <si>
    <t xml:space="preserve">Lường Thị Gió </t>
  </si>
  <si>
    <t>Lò Văn Mận</t>
  </si>
  <si>
    <t>Bon Nghè</t>
  </si>
  <si>
    <t>Lường Văn Lo</t>
  </si>
  <si>
    <t>Bản Pán 1</t>
  </si>
  <si>
    <t>Lường Văn Văn</t>
  </si>
  <si>
    <t xml:space="preserve">Lường Văn Tun </t>
  </si>
  <si>
    <t xml:space="preserve">Bạc Cầm Thoan </t>
  </si>
  <si>
    <t xml:space="preserve">Bạc Cầm Hình </t>
  </si>
  <si>
    <t xml:space="preserve">Lò Văn Cậu </t>
  </si>
  <si>
    <t>Bó Nưa</t>
  </si>
  <si>
    <t xml:space="preserve">Lường Văn Bao </t>
  </si>
  <si>
    <t xml:space="preserve">Cà Văn Khón </t>
  </si>
  <si>
    <t xml:space="preserve">Lò Văn Sĩ </t>
  </si>
  <si>
    <t>Hua Nà</t>
  </si>
  <si>
    <t xml:space="preserve">Lò Hồng Vinh </t>
  </si>
  <si>
    <t xml:space="preserve">Lò Văn Chính </t>
  </si>
  <si>
    <t xml:space="preserve">Lường Văn Luấn </t>
  </si>
  <si>
    <t>Bản Dửn</t>
  </si>
  <si>
    <t xml:space="preserve">Lò Văn Thanh </t>
  </si>
  <si>
    <t xml:space="preserve">Lường Văn Pính </t>
  </si>
  <si>
    <t xml:space="preserve">Lò Văn Nhao </t>
  </si>
  <si>
    <t xml:space="preserve">Lò Văn Uối </t>
  </si>
  <si>
    <t>Bản Còng</t>
  </si>
  <si>
    <t>Lò Văn Xuân</t>
  </si>
  <si>
    <t>Lò Văn Óng</t>
  </si>
  <si>
    <t xml:space="preserve">Quàng Văn Sức </t>
  </si>
  <si>
    <t xml:space="preserve">Cà Văn Thạch </t>
  </si>
  <si>
    <t xml:space="preserve">Lò Văn Lưỡng </t>
  </si>
  <si>
    <t>Bản Cóng</t>
  </si>
  <si>
    <t xml:space="preserve">Lò Văn Đoàn </t>
  </si>
  <si>
    <t xml:space="preserve">Lò Văn Ngảnh </t>
  </si>
  <si>
    <t>Nà Cà</t>
  </si>
  <si>
    <t xml:space="preserve">Lường Văn Nhọt </t>
  </si>
  <si>
    <t>Lường Văn Thi</t>
  </si>
  <si>
    <t xml:space="preserve">Quàng Văn Tun </t>
  </si>
  <si>
    <t>Nà Nọi</t>
  </si>
  <si>
    <t xml:space="preserve">Lường Văn Sáng </t>
  </si>
  <si>
    <t xml:space="preserve">Tòng Văn Tiêng </t>
  </si>
  <si>
    <t>Lăng Luông</t>
  </si>
  <si>
    <t xml:space="preserve">Tòng Văn Ynh </t>
  </si>
  <si>
    <t xml:space="preserve">Lường Văn Mùa </t>
  </si>
  <si>
    <t xml:space="preserve">Cà Văn Inh </t>
  </si>
  <si>
    <t>Phiêng Cại</t>
  </si>
  <si>
    <t xml:space="preserve">Quàng Văn Muôn </t>
  </si>
  <si>
    <t xml:space="preserve">Cà Văn Bun </t>
  </si>
  <si>
    <t>Bản Nà Xa</t>
  </si>
  <si>
    <t xml:space="preserve">Lò Văn Phú </t>
  </si>
  <si>
    <t xml:space="preserve">Lò Văn Ín </t>
  </si>
  <si>
    <t xml:space="preserve">Lò Văn Lánh </t>
  </si>
  <si>
    <t>Lăng Nọi</t>
  </si>
  <si>
    <t xml:space="preserve">Lò Văn Sáng </t>
  </si>
  <si>
    <t xml:space="preserve">Lò Văn Chung </t>
  </si>
  <si>
    <t>Nà Thái</t>
  </si>
  <si>
    <t xml:space="preserve">Lò Văn Liêm </t>
  </si>
  <si>
    <t xml:space="preserve">Cà Văn Xuyên </t>
  </si>
  <si>
    <t xml:space="preserve">Lò Văn Ế </t>
  </si>
  <si>
    <t xml:space="preserve">Lường Thị Xôn </t>
  </si>
  <si>
    <t xml:space="preserve">Lường Thị Muôn </t>
  </si>
  <si>
    <t>Bản Bỉa</t>
  </si>
  <si>
    <t xml:space="preserve">Tòng Văn Ín </t>
  </si>
  <si>
    <t xml:space="preserve">Tòng Văn Sương </t>
  </si>
  <si>
    <t xml:space="preserve">Cà Văn Nố </t>
  </si>
  <si>
    <t xml:space="preserve">Lường Thị Nốt </t>
  </si>
  <si>
    <t xml:space="preserve">Lường Văn Iếng </t>
  </si>
  <si>
    <t xml:space="preserve">Lường Xuân Dương </t>
  </si>
  <si>
    <t xml:space="preserve">Lường Văn Chaư </t>
  </si>
  <si>
    <t>Bản Nà Lọ</t>
  </si>
  <si>
    <t xml:space="preserve">Cà Văn Ít </t>
  </si>
  <si>
    <t xml:space="preserve">Quàng Văn Yêu </t>
  </si>
  <si>
    <t xml:space="preserve">Cà Văn Đức </t>
  </si>
  <si>
    <t xml:space="preserve">Lò Thị Dệ </t>
  </si>
  <si>
    <t xml:space="preserve">Lò Văn Mòn </t>
  </si>
  <si>
    <t xml:space="preserve">Quàng Văn Hún </t>
  </si>
  <si>
    <t xml:space="preserve">Cà Văn Ân </t>
  </si>
  <si>
    <t xml:space="preserve">Quàng Văn Lay </t>
  </si>
  <si>
    <t xml:space="preserve">Quàng Văn Lán </t>
  </si>
  <si>
    <t xml:space="preserve">Cà Văn Pản </t>
  </si>
  <si>
    <t xml:space="preserve">Quàng Văn Chấn </t>
  </si>
  <si>
    <t>Nà Hát B</t>
  </si>
  <si>
    <t xml:space="preserve">Lường Văn Lả </t>
  </si>
  <si>
    <t>Nà Hát</t>
  </si>
  <si>
    <t xml:space="preserve">Cà Văn Vạn </t>
  </si>
  <si>
    <t>Nà La</t>
  </si>
  <si>
    <t xml:space="preserve">Bạc Cầm Ún          </t>
  </si>
  <si>
    <t xml:space="preserve">Lò Văn Đưa </t>
  </si>
  <si>
    <t>Nà Cẩu</t>
  </si>
  <si>
    <t xml:space="preserve">Nà Hát </t>
  </si>
  <si>
    <t xml:space="preserve">Ngần Văn Xai </t>
  </si>
  <si>
    <t>Phèn A</t>
  </si>
  <si>
    <t xml:space="preserve">Ngần Văn Sương </t>
  </si>
  <si>
    <t>Phèn B</t>
  </si>
  <si>
    <t>Nà La B</t>
  </si>
  <si>
    <t>Nà Hát A</t>
  </si>
  <si>
    <t xml:space="preserve">Cà Văn Ngành </t>
  </si>
  <si>
    <t>Lào B</t>
  </si>
  <si>
    <t xml:space="preserve">Lường Minh Lả </t>
  </si>
  <si>
    <t xml:space="preserve">Quàng Văn Giảng </t>
  </si>
  <si>
    <t>Nà La A</t>
  </si>
  <si>
    <t xml:space="preserve">Cà Văn Yên </t>
  </si>
  <si>
    <t>Bản Tam</t>
  </si>
  <si>
    <t>Quàng Văn Thâng</t>
  </si>
  <si>
    <t>Bản Mện</t>
  </si>
  <si>
    <t xml:space="preserve">Cà Văn Ón </t>
  </si>
  <si>
    <t>Ngàm Nưa</t>
  </si>
  <si>
    <t xml:space="preserve">Tòng Văn Kính </t>
  </si>
  <si>
    <t xml:space="preserve"> Nong cạn</t>
  </si>
  <si>
    <t xml:space="preserve">Cà Văn Noi </t>
  </si>
  <si>
    <t>Bản Sẳng</t>
  </si>
  <si>
    <t>Bản Pù</t>
  </si>
  <si>
    <t>Búa Bon</t>
  </si>
  <si>
    <t xml:space="preserve">Lường Thị Hom </t>
  </si>
  <si>
    <t>Ngàm Tợ</t>
  </si>
  <si>
    <t xml:space="preserve">Quàng Văn Dọn </t>
  </si>
  <si>
    <t>Nà Cưa</t>
  </si>
  <si>
    <t>Quàng Văn Hậu</t>
  </si>
  <si>
    <t>Bản Quây</t>
  </si>
  <si>
    <t>Đồng Văn Suốt</t>
  </si>
  <si>
    <t>Cửa Hàng</t>
  </si>
  <si>
    <t>Đỗ Văn Tứ</t>
  </si>
  <si>
    <t>Huổi Khôm</t>
  </si>
  <si>
    <t>Lò Văn Một</t>
  </si>
  <si>
    <t>Co quên</t>
  </si>
  <si>
    <t>Lò Văn So</t>
  </si>
  <si>
    <t>Lọng Hém</t>
  </si>
  <si>
    <t>Đàm Thanh Giang</t>
  </si>
  <si>
    <t>Liên Minh B</t>
  </si>
  <si>
    <t xml:space="preserve">Đoàn Trọng Cẩn </t>
  </si>
  <si>
    <t>Liên Minh A</t>
  </si>
  <si>
    <t>Lò Văn Cáy</t>
  </si>
  <si>
    <t>Nguyễn Văn Chiêu</t>
  </si>
  <si>
    <t>Ngần Văn Liền</t>
  </si>
  <si>
    <t>Búa Co Chạy</t>
  </si>
  <si>
    <t>Quàng Văn Dạ</t>
  </si>
  <si>
    <t>Huổi púa</t>
  </si>
  <si>
    <t>Cửa hàng</t>
  </si>
  <si>
    <t xml:space="preserve">Lò Văn Bang </t>
  </si>
  <si>
    <t xml:space="preserve">Bản Song </t>
  </si>
  <si>
    <t xml:space="preserve">Bản Tảư </t>
  </si>
  <si>
    <t xml:space="preserve">Bản Nưa </t>
  </si>
  <si>
    <t xml:space="preserve">Quàng Văn Sai </t>
  </si>
  <si>
    <t>B nà Cát</t>
  </si>
  <si>
    <t xml:space="preserve">Lò Văn Địa </t>
  </si>
  <si>
    <t>Bản Nưa</t>
  </si>
  <si>
    <t xml:space="preserve">Quàng Văn Tỷ  </t>
  </si>
  <si>
    <t>Hươn Kho</t>
  </si>
  <si>
    <t>Quàng Văn Hung</t>
  </si>
  <si>
    <t xml:space="preserve">Chiềng La </t>
  </si>
  <si>
    <t xml:space="preserve">Lò Văn Mấu </t>
  </si>
  <si>
    <t xml:space="preserve">Nà Cát </t>
  </si>
  <si>
    <t xml:space="preserve">Lò Văn Ộ </t>
  </si>
  <si>
    <t xml:space="preserve">Quàng Văn Mức </t>
  </si>
  <si>
    <t xml:space="preserve">Tòng Văn Khôn </t>
  </si>
  <si>
    <t xml:space="preserve"> Lả Lốm</t>
  </si>
  <si>
    <t>Bản Tảư</t>
  </si>
  <si>
    <t xml:space="preserve">Lò Văn Ổn </t>
  </si>
  <si>
    <t>Bản Tảư</t>
  </si>
  <si>
    <t>Lò Thị Hỏ (Hớ)</t>
  </si>
  <si>
    <t xml:space="preserve">B nà Cát </t>
  </si>
  <si>
    <t xml:space="preserve">Quàng Thị Món  </t>
  </si>
  <si>
    <t xml:space="preserve">Lò Văn Inh </t>
  </si>
  <si>
    <t xml:space="preserve">Lò Văn Nó </t>
  </si>
  <si>
    <t xml:space="preserve">Cà Văn Nọi </t>
  </si>
  <si>
    <t>Tòng Văn Pậu</t>
  </si>
  <si>
    <t xml:space="preserve">Quàng Văn Hoang </t>
  </si>
  <si>
    <t>Lọng Cạo</t>
  </si>
  <si>
    <t xml:space="preserve">Lò Văn Tun </t>
  </si>
  <si>
    <t xml:space="preserve">Tòng Văn Phụng </t>
  </si>
  <si>
    <t xml:space="preserve">Quàng Văn Tông </t>
  </si>
  <si>
    <t xml:space="preserve">Lò Văn Tơ  </t>
  </si>
  <si>
    <t xml:space="preserve">Quàng Văn Khỏ  </t>
  </si>
  <si>
    <t xml:space="preserve">Lường Văn Khún </t>
  </si>
  <si>
    <t xml:space="preserve">Cà Văn Đáo </t>
  </si>
  <si>
    <t xml:space="preserve">Lò Văn Kiến </t>
  </si>
  <si>
    <t xml:space="preserve">Hươn Kho </t>
  </si>
  <si>
    <t>Tòng Văn Binh (Vinh)</t>
  </si>
  <si>
    <t xml:space="preserve">Lò Văn Xương </t>
  </si>
  <si>
    <t xml:space="preserve">Lò Văn Muôn </t>
  </si>
  <si>
    <t xml:space="preserve"> Nong Chông </t>
  </si>
  <si>
    <t xml:space="preserve">Lò Văn Thanh </t>
  </si>
  <si>
    <t xml:space="preserve">Quàng Văn Song </t>
  </si>
  <si>
    <t xml:space="preserve"> Chiềng La </t>
  </si>
  <si>
    <t xml:space="preserve">Lò Thị Xuân </t>
  </si>
  <si>
    <t xml:space="preserve"> Hươn Kho</t>
  </si>
  <si>
    <t xml:space="preserve">Lò Văn Vinh </t>
  </si>
  <si>
    <t xml:space="preserve">Nong Lanh </t>
  </si>
  <si>
    <t xml:space="preserve">Cà Văn Hưởng </t>
  </si>
  <si>
    <t xml:space="preserve">Cà Văn Lanh </t>
  </si>
  <si>
    <t xml:space="preserve">Quàng Văn Mấu </t>
  </si>
  <si>
    <t>Bản Pú Náư</t>
  </si>
  <si>
    <t xml:space="preserve">Lò Thị Nơi </t>
  </si>
  <si>
    <t>Quàng Thị Bánh</t>
  </si>
  <si>
    <t>Cà Văn Bang</t>
  </si>
  <si>
    <t xml:space="preserve">Lò Văn Chấp </t>
  </si>
  <si>
    <t>Bản Sàng</t>
  </si>
  <si>
    <t>Lò Văn Đông</t>
  </si>
  <si>
    <t>Phiêng Băng</t>
  </si>
  <si>
    <t>Tây Hưng</t>
  </si>
  <si>
    <t xml:space="preserve">Lù Văn Phúc </t>
  </si>
  <si>
    <t>Nà Xa</t>
  </si>
  <si>
    <t xml:space="preserve">Cà Văn Thăng </t>
  </si>
  <si>
    <t xml:space="preserve">Quàng Văn E </t>
  </si>
  <si>
    <t>Đông Hưng</t>
  </si>
  <si>
    <t xml:space="preserve">Tòng Văn Ứ </t>
  </si>
  <si>
    <t xml:space="preserve">Lò Văn Ơn </t>
  </si>
  <si>
    <t xml:space="preserve"> Lọng Phặng</t>
  </si>
  <si>
    <t xml:space="preserve">Quàng Văn Trực </t>
  </si>
  <si>
    <t xml:space="preserve">Lò Văn Sanh </t>
  </si>
  <si>
    <t xml:space="preserve">Lê Văn Nhận </t>
  </si>
  <si>
    <t xml:space="preserve">Lò Văn Ắng </t>
  </si>
  <si>
    <t>Bản Thán</t>
  </si>
  <si>
    <t xml:space="preserve">Lò Văn Ó </t>
  </si>
  <si>
    <t>Phiêng Bông</t>
  </si>
  <si>
    <t>Bản Nguồng</t>
  </si>
  <si>
    <t xml:space="preserve">Đoàn Văn Thu </t>
  </si>
  <si>
    <t>Bản Sang</t>
  </si>
  <si>
    <t xml:space="preserve">Lò Văn Cươm </t>
  </si>
  <si>
    <t>Lò Văn Tập</t>
  </si>
  <si>
    <t>Quàng Văn Bán</t>
  </si>
  <si>
    <t xml:space="preserve">Lèo Thị Xuân </t>
  </si>
  <si>
    <t xml:space="preserve">Đèo Thị Phe </t>
  </si>
  <si>
    <t xml:space="preserve">Lường Văn Quả </t>
  </si>
  <si>
    <t>Bản Dắt</t>
  </si>
  <si>
    <t>Bản Buống</t>
  </si>
  <si>
    <t>Bản Búa</t>
  </si>
  <si>
    <t xml:space="preserve">Cà Thị Hại </t>
  </si>
  <si>
    <t>Bản Tó Té</t>
  </si>
  <si>
    <t xml:space="preserve">Lò Văn Mùa </t>
  </si>
  <si>
    <t>Bản Khoang</t>
  </si>
  <si>
    <t>.</t>
  </si>
  <si>
    <t>Lường Văn Uổng</t>
  </si>
  <si>
    <t>Mầu Thái</t>
  </si>
  <si>
    <t xml:space="preserve">Lò Văn Múa  </t>
  </si>
  <si>
    <t xml:space="preserve">Bản lặp </t>
  </si>
  <si>
    <t xml:space="preserve">Lường Văn Huấn  </t>
  </si>
  <si>
    <t>Nà khoang</t>
  </si>
  <si>
    <t xml:space="preserve">Bản lùa </t>
  </si>
  <si>
    <t xml:space="preserve">Cà Văn Tung  </t>
  </si>
  <si>
    <t>Kéo Sáo</t>
  </si>
  <si>
    <t>Bản Kẹ</t>
  </si>
  <si>
    <t>Mầu Xá</t>
  </si>
  <si>
    <t>Quàng Văn Ánh</t>
  </si>
  <si>
    <t xml:space="preserve">Cà Văn Xúm </t>
  </si>
  <si>
    <t>Bản Lẩy</t>
  </si>
  <si>
    <t xml:space="preserve">Quàng Văn Kính </t>
  </si>
  <si>
    <t xml:space="preserve">Quàng Văn Ón </t>
  </si>
  <si>
    <t>Cà Văn Xiển</t>
  </si>
  <si>
    <t xml:space="preserve">Quàng Văn Phanh </t>
  </si>
  <si>
    <t xml:space="preserve">Lò Văn Tiên </t>
  </si>
  <si>
    <t>Phạm Thị Nghi</t>
  </si>
  <si>
    <t>Bắc Cường</t>
  </si>
  <si>
    <t xml:space="preserve">Đào Thị Toán </t>
  </si>
  <si>
    <t xml:space="preserve">Lường Văn Ơn  </t>
  </si>
  <si>
    <t>Co Trạng</t>
  </si>
  <si>
    <t xml:space="preserve">Lò Văn San  </t>
  </si>
  <si>
    <t>Kéo pháy</t>
  </si>
  <si>
    <t xml:space="preserve">Bạc Cầm Nọi </t>
  </si>
  <si>
    <t xml:space="preserve">Cà Văn Minh </t>
  </si>
  <si>
    <t>Lốm Hượn</t>
  </si>
  <si>
    <t>Bản Nà Tói</t>
  </si>
  <si>
    <t xml:space="preserve">Giang Đại Ngư  </t>
  </si>
  <si>
    <t>Bản Nam Tiến</t>
  </si>
  <si>
    <t xml:space="preserve">Nguyễn Thanh Xuân  </t>
  </si>
  <si>
    <t xml:space="preserve">Đỗ Văn Tiến </t>
  </si>
  <si>
    <t xml:space="preserve">Cao Trung Yến  </t>
  </si>
  <si>
    <t xml:space="preserve">Đỗ Văn Thăng </t>
  </si>
  <si>
    <t xml:space="preserve">Lường Văn Héo </t>
  </si>
  <si>
    <t>Bản Nong Ỏ</t>
  </si>
  <si>
    <t>Bản Nong Sản</t>
  </si>
  <si>
    <t xml:space="preserve">Lò Thị Dóm </t>
  </si>
  <si>
    <t xml:space="preserve">Lường Văn Tin </t>
  </si>
  <si>
    <t>Bản Pú Cá</t>
  </si>
  <si>
    <t>Bản Tát</t>
  </si>
  <si>
    <t xml:space="preserve">Lò Văn Lành </t>
  </si>
  <si>
    <t xml:space="preserve">Lò Thị É </t>
  </si>
  <si>
    <t xml:space="preserve">Quàng Văn Thật   </t>
  </si>
  <si>
    <t>Bản Co Kham</t>
  </si>
  <si>
    <t xml:space="preserve">Bạc Cầm Thinh </t>
  </si>
  <si>
    <t>Bản Nà Hón</t>
  </si>
  <si>
    <t>Bạc Cầm Thưởng</t>
  </si>
  <si>
    <t>Kéo Pháy</t>
  </si>
  <si>
    <t>Quàng Văn Sương</t>
  </si>
  <si>
    <t>Nong Ỏ</t>
  </si>
  <si>
    <t>Lường Văn So</t>
  </si>
  <si>
    <t>Nong Sản</t>
  </si>
  <si>
    <t xml:space="preserve">Lò Văn Hậu </t>
  </si>
  <si>
    <t>Xi Măng II</t>
  </si>
  <si>
    <t xml:space="preserve">Đặng Xuân Thiều </t>
  </si>
  <si>
    <t>Trần Thị Oanh</t>
  </si>
  <si>
    <t>Nguyễn Viết Lăng</t>
  </si>
  <si>
    <t>Hoàng Mạnh Tấc</t>
  </si>
  <si>
    <t>Đoàn Văn Thái</t>
  </si>
  <si>
    <t>Hoàng Thị Mai</t>
  </si>
  <si>
    <t>Lâm Quang Tính</t>
  </si>
  <si>
    <t xml:space="preserve">Nguyễn Hùng Mạnh </t>
  </si>
  <si>
    <t xml:space="preserve">Lưu Văn Ty </t>
  </si>
  <si>
    <t>Bùi Đức Hoài</t>
  </si>
  <si>
    <t xml:space="preserve">Đỗ Thị Ngoan </t>
  </si>
  <si>
    <t xml:space="preserve">Nguyễn Thị Phương </t>
  </si>
  <si>
    <t xml:space="preserve">Lê Văn Thát </t>
  </si>
  <si>
    <t xml:space="preserve">Đinh Văn Xê </t>
  </si>
  <si>
    <t xml:space="preserve">Cù Thị Lan </t>
  </si>
  <si>
    <t xml:space="preserve">Hà Mạnh Hùng  </t>
  </si>
  <si>
    <t>Xi Măng I</t>
  </si>
  <si>
    <t>Bùi Thị Thuận</t>
  </si>
  <si>
    <t xml:space="preserve">Nguyễn Đức Hậu </t>
  </si>
  <si>
    <t>Lò Văn Tắm</t>
  </si>
  <si>
    <t>Máy Đường</t>
  </si>
  <si>
    <t>Nguyễn Thương Hoà</t>
  </si>
  <si>
    <t>Trần Quang Kiên</t>
  </si>
  <si>
    <t xml:space="preserve">Nguyễn Thị Xuyến </t>
  </si>
  <si>
    <t xml:space="preserve">Giang Văn Hàn </t>
  </si>
  <si>
    <t xml:space="preserve">Đặng Thanh Sơn </t>
  </si>
  <si>
    <t xml:space="preserve">Nguyễn Văn Bể  </t>
  </si>
  <si>
    <t xml:space="preserve">Đặng Thị Thà </t>
  </si>
  <si>
    <t xml:space="preserve">Vũ Quang Viết </t>
  </si>
  <si>
    <t xml:space="preserve">Đỗ Thị Giang </t>
  </si>
  <si>
    <t>Đỗ Thị Nga</t>
  </si>
  <si>
    <t>Cà Văn Binh</t>
  </si>
  <si>
    <t>Lường Văn Thạnh</t>
  </si>
  <si>
    <t xml:space="preserve">Quàng Thị Hoa </t>
  </si>
  <si>
    <t>Lường Văn Quân</t>
  </si>
  <si>
    <t>Nong Sa</t>
  </si>
  <si>
    <t xml:space="preserve">Lường Văn Bính </t>
  </si>
  <si>
    <t>Bản Mảy</t>
  </si>
  <si>
    <t xml:space="preserve">Quàng Văn Nạn  </t>
  </si>
  <si>
    <t>Bản Co Ké</t>
  </si>
  <si>
    <t xml:space="preserve">Lò Văn Khổ </t>
  </si>
  <si>
    <t>Bản Ten</t>
  </si>
  <si>
    <t xml:space="preserve">Đèo Văn Minh </t>
  </si>
  <si>
    <t>Bản Co Cại</t>
  </si>
  <si>
    <t xml:space="preserve">Tòng Văn Nọi  </t>
  </si>
  <si>
    <t>Đỗ Đình Xe</t>
  </si>
  <si>
    <t>Đào Xuân Chiến</t>
  </si>
  <si>
    <t>Quàng Văn É</t>
  </si>
  <si>
    <t>Đèo Văn Diên</t>
  </si>
  <si>
    <t>Nà Luông</t>
  </si>
  <si>
    <t>Lò Văn Dọn</t>
  </si>
  <si>
    <t xml:space="preserve">Nguyễn Thị Loan </t>
  </si>
  <si>
    <t xml:space="preserve">Hoàng Văn Thư </t>
  </si>
  <si>
    <t xml:space="preserve">Bùi Minh Vương </t>
  </si>
  <si>
    <t xml:space="preserve">Phan Văn Bình </t>
  </si>
  <si>
    <t xml:space="preserve">Trần Văn Nạp </t>
  </si>
  <si>
    <t>Lường Văn Nhuổi</t>
  </si>
  <si>
    <t>Cà Thị Phúc</t>
  </si>
  <si>
    <t xml:space="preserve">Đèo Văn É  </t>
  </si>
  <si>
    <t xml:space="preserve">Lò Thị Saư (Sáu) </t>
  </si>
  <si>
    <t xml:space="preserve">Lường Thị Hịa </t>
  </si>
  <si>
    <t xml:space="preserve">Cà Văn Ngoan </t>
  </si>
  <si>
    <t>Bản Đon</t>
  </si>
  <si>
    <t xml:space="preserve">Quàng Văn Tăng </t>
  </si>
  <si>
    <t xml:space="preserve">Hà Văn Phóng </t>
  </si>
  <si>
    <t xml:space="preserve"> Lái Ten</t>
  </si>
  <si>
    <t xml:space="preserve">Lò Văn Hiến </t>
  </si>
  <si>
    <t>Ten  Ké</t>
  </si>
  <si>
    <t xml:space="preserve">Lường Văn Khôm </t>
  </si>
  <si>
    <t>Cà Văn Cỏn</t>
  </si>
  <si>
    <t>Lái Lọng</t>
  </si>
  <si>
    <t xml:space="preserve">Quàng Văn Tún </t>
  </si>
  <si>
    <t xml:space="preserve"> Lái Cang</t>
  </si>
  <si>
    <t>Bản Mỏ</t>
  </si>
  <si>
    <t>Cà Thị Hiếng</t>
  </si>
  <si>
    <t xml:space="preserve">Cà Văn Tâm </t>
  </si>
  <si>
    <t xml:space="preserve">Cà Văn Ẹp </t>
  </si>
  <si>
    <t xml:space="preserve">Cà Văn Dóng </t>
  </si>
  <si>
    <t>Ten Muông</t>
  </si>
  <si>
    <t>Nà Trạng</t>
  </si>
  <si>
    <t xml:space="preserve">Lò Văn Khiên </t>
  </si>
  <si>
    <t xml:space="preserve">Lò Văn Huấn </t>
  </si>
  <si>
    <t>Cún Ten</t>
  </si>
  <si>
    <t xml:space="preserve">Lò Văn Phấng </t>
  </si>
  <si>
    <t xml:space="preserve">Tòng Văn Tao </t>
  </si>
  <si>
    <t xml:space="preserve">Lò Văn Ấn </t>
  </si>
  <si>
    <t xml:space="preserve">Lường Văn Tử </t>
  </si>
  <si>
    <t>Pom Khoảng A</t>
  </si>
  <si>
    <t xml:space="preserve">Lò Văn Thía </t>
  </si>
  <si>
    <t>Cún Lum</t>
  </si>
  <si>
    <t>Lò Văn Ón</t>
  </si>
  <si>
    <t xml:space="preserve">Lường Thị Ún </t>
  </si>
  <si>
    <t>Bản nhộp</t>
  </si>
  <si>
    <t xml:space="preserve">Lường Văn Đích </t>
  </si>
  <si>
    <t xml:space="preserve">Lường Văn Đưa </t>
  </si>
  <si>
    <t>Lường Văn Đông</t>
  </si>
  <si>
    <t xml:space="preserve">Cà Văn Niên </t>
  </si>
  <si>
    <t xml:space="preserve">Cà Văn Tún </t>
  </si>
  <si>
    <t xml:space="preserve">Cà Văn Mắng </t>
  </si>
  <si>
    <t xml:space="preserve">Cà Văn Tý </t>
  </si>
  <si>
    <t xml:space="preserve">Lò Văn Thải </t>
  </si>
  <si>
    <t>Tịm A</t>
  </si>
  <si>
    <t>Quàng Thị Xiên</t>
  </si>
  <si>
    <t>Ít Cang</t>
  </si>
  <si>
    <t xml:space="preserve">Tịm </t>
  </si>
  <si>
    <t xml:space="preserve">Lành Văn Hợp </t>
  </si>
  <si>
    <t>Nà Tắm</t>
  </si>
  <si>
    <t xml:space="preserve">Lành Văn Piềng </t>
  </si>
  <si>
    <t xml:space="preserve">Lành Văn Đôi </t>
  </si>
  <si>
    <t>Bản Pọng</t>
  </si>
  <si>
    <t xml:space="preserve">Quàng Văn Sứa </t>
  </si>
  <si>
    <t>Quàng Văn Xiên</t>
  </si>
  <si>
    <t xml:space="preserve">Lò Văn Khỏ </t>
  </si>
  <si>
    <t>Pú Cá</t>
  </si>
  <si>
    <t xml:space="preserve">Lường Thị Xương </t>
  </si>
  <si>
    <t xml:space="preserve">Lường Văn Khoán </t>
  </si>
  <si>
    <t>Hỏm A</t>
  </si>
  <si>
    <t xml:space="preserve">Lò Văn Nến </t>
  </si>
  <si>
    <t>Bản Hỏm B</t>
  </si>
  <si>
    <t xml:space="preserve">Lò Văn Nốn </t>
  </si>
  <si>
    <t xml:space="preserve">Lường Văn Son </t>
  </si>
  <si>
    <t>Bản Có</t>
  </si>
  <si>
    <t>Khem B</t>
  </si>
  <si>
    <t>Bản Nà Trạng</t>
  </si>
  <si>
    <t xml:space="preserve">Lò Văn Sinh </t>
  </si>
  <si>
    <t>Bản Hốn</t>
  </si>
  <si>
    <t xml:space="preserve">Quàng Văn Khô </t>
  </si>
  <si>
    <t xml:space="preserve">Giàng A Sếnh </t>
  </si>
  <si>
    <t>Hua Ty A</t>
  </si>
  <si>
    <t xml:space="preserve">Lường Văn Đôi </t>
  </si>
  <si>
    <t>Lò Thị Khỏ</t>
  </si>
  <si>
    <t>Khem A</t>
  </si>
  <si>
    <t xml:space="preserve">Quàng Văn Ẻo </t>
  </si>
  <si>
    <t xml:space="preserve">Lò Văn Hợp </t>
  </si>
  <si>
    <t xml:space="preserve">Lường Văn Hặc B </t>
  </si>
  <si>
    <t xml:space="preserve">Lò Văn Thảnh </t>
  </si>
  <si>
    <t xml:space="preserve">Tòng Văn Khôm </t>
  </si>
  <si>
    <t xml:space="preserve">Lành Văn Phương </t>
  </si>
  <si>
    <t xml:space="preserve">Lò Văn Cu </t>
  </si>
  <si>
    <t xml:space="preserve">Quàng Văn Piềng </t>
  </si>
  <si>
    <t>Bản Líu</t>
  </si>
  <si>
    <t xml:space="preserve">Lành Văn Ân </t>
  </si>
  <si>
    <t xml:space="preserve">Lò Văn Thái </t>
  </si>
  <si>
    <t xml:space="preserve">Lò Văn Xiển </t>
  </si>
  <si>
    <t xml:space="preserve">Lường Văn Dóm </t>
  </si>
  <si>
    <t xml:space="preserve">Lường Văn Sịch </t>
  </si>
  <si>
    <t>Pom Khoảng B</t>
  </si>
  <si>
    <t>Thuộc diện
làm mới
nhà ở 
(40 triệu
đồng/hộ)</t>
  </si>
  <si>
    <t>Tòng Thị Chắp (họ tên NCC đã mất: Tòng Văn Dưa)</t>
  </si>
  <si>
    <t>Lường Thị Hòa (họ tên NCC đã mất: Lường Văn Pậu)</t>
  </si>
  <si>
    <t>Lầu Thị Dơ (họ tên NCC đã mất: Lầu Khua Páo)</t>
  </si>
  <si>
    <t>La Văn Tơn (họ tên NCC đã mất: La Văn Pâu)</t>
  </si>
  <si>
    <t>Lò Văn Nói (họ tên NCC đã mất: Lò Văn Hoa)</t>
  </si>
  <si>
    <t>Lường Thị Sam (họ tên NCC đã mất: Lường Văn Phân)</t>
  </si>
  <si>
    <t>Lò Văn Bình (họ tên NCC đã mất: Lò Văn Hom)</t>
  </si>
  <si>
    <t xml:space="preserve">Lò Văn Phóng (họ tên NCC đã mất: Lò Văn Đức) </t>
  </si>
  <si>
    <t>Phạm Thị Hà (họ tên NCC đã mất: Lò Thị Óng)</t>
  </si>
  <si>
    <t>Trương Thị Bốn (họ và tên NCC Phạm Duy Cừ)</t>
  </si>
  <si>
    <t>Lê Trọng Hải (họ và tên NCC Phạm Thị Dần)</t>
  </si>
  <si>
    <t>Trần Duy Liêm (họ và tên NCC Nguyễn Trọng Ruật)</t>
  </si>
  <si>
    <t xml:space="preserve">Đoàn Đình Báu (họ và tên NCC Trịnh Thị Ngân) </t>
  </si>
  <si>
    <t>Lò Văn Đoàn (họ và tên NCC Lò Thị My)</t>
  </si>
  <si>
    <t>Quàng Thị Bon (họ và tên NCC Quảng Văn Lả)</t>
  </si>
  <si>
    <t>Lò Văn Khuynh (họ và tên NCC Lò Văn Hoa)</t>
  </si>
  <si>
    <t>Lò Văn Muôm (họ và tên NCC: Lò Văn Đức)</t>
  </si>
  <si>
    <t>Lò Văn Bảng (họ và tên NCC: Lò Văn Kim)</t>
  </si>
  <si>
    <t>Lò Văn Cương (họ và tên Lò Văn Buốn)</t>
  </si>
  <si>
    <t xml:space="preserve">Quàng Văn Mai (họ và tên Quàng Văn Chung) </t>
  </si>
  <si>
    <t>Lò Văn Phan (họ và tên NCC Lò Văn Nói)</t>
  </si>
  <si>
    <t xml:space="preserve">Lò Văn Puốn (họ và tên NCC: Lò Văn Khón) </t>
  </si>
  <si>
    <t>Bạc Cầm Tiếp (họ tên NCC: Bạc Cầm Phong)</t>
  </si>
  <si>
    <t>Đặng Thị Huệ (họ tên NCC: Đặng Đình Chiến)</t>
  </si>
  <si>
    <t>Nguyễn Thị Lãng (họ tên NCC: Hoàng Văn Liêm)</t>
  </si>
  <si>
    <t>Phạm Văn Khoa (họ và tên NCC Phạm Văn Khiêm)</t>
  </si>
  <si>
    <t>Giang Thị Đào (họ và tên NCC: Nguyễn Văn Mạn)</t>
  </si>
  <si>
    <t>Lù Văn Huôm (họ và tên NCC: Lù Văn Pâng)</t>
  </si>
  <si>
    <t xml:space="preserve">Lò Văn Định (họ và tên NCC: Lò Văn Thiện) </t>
  </si>
  <si>
    <t>Cà Văn Anh (họ và tên NCC: Cà Văn Phaứ)</t>
  </si>
  <si>
    <t>Lò Văn Sức (họ và tên NCC: Lò Văn Tiêu)</t>
  </si>
  <si>
    <t>Lò Văn Khụm (họ và tên NCC: Lò Văn Ộ)</t>
  </si>
  <si>
    <t>Lò Văn Thiện (họ và tên NCC: Lò Văn Tưởng)</t>
  </si>
  <si>
    <t xml:space="preserve">Hoàng Văn Muốn (họ tên NCC: Hoàng Văn Hiệu) </t>
  </si>
  <si>
    <t>Bạc Thị Tiếc (họ và tên NCC: Bạc Cầm Quốc)</t>
  </si>
  <si>
    <t>Lò Văn Uấy (họ và tên NCC: Lò Văn Nghiêm)</t>
  </si>
  <si>
    <t>Lò Văn Kiên (họ và tên NCC: Lò Văn Hao)</t>
  </si>
  <si>
    <t>Lò Văn Tươm (họ và tên NCC: Lò Văn Ân)</t>
  </si>
  <si>
    <t>Lò Văn Thiên (họ và tên NCC: Lò Văn Piềng)</t>
  </si>
  <si>
    <t>Lò Văn Phương (họ và tên NCC: Lò Văn Ngoan)</t>
  </si>
  <si>
    <t>Lò Thị Đôi (họ và tên NCC: Lò Văn Mú)</t>
  </si>
  <si>
    <t>Quàng Thị Khương (họ và tên NCC: Lò Văn Lay)</t>
  </si>
  <si>
    <t>Hà Văn Điện (họ và tên NCC: Hà Văn Dũi)</t>
  </si>
  <si>
    <t>Lò Văn Chấp (họ và tên NCC: Lò Văn Pỏm)</t>
  </si>
  <si>
    <t>Quàng Văn An (họ và tên NCC: Quảng Văn Hạch)</t>
  </si>
  <si>
    <t xml:space="preserve">Bạc Cầm Nguyễn (họ và tên NCC: Bạc Cầm Tực) </t>
  </si>
  <si>
    <t>Lò Văn Thương (họ và tên NCC: Lò Văn Luôn)</t>
  </si>
  <si>
    <t>Quàng Văn Xương (họ và tên NCC: Quảng Văn Hịa)</t>
  </si>
  <si>
    <t xml:space="preserve">Lò Văn Diên (họ tên NCC: Lò Văn Luốn) </t>
  </si>
  <si>
    <t>Lò Văn Lăm (họ và tên NCC Lò Văn Dâng)</t>
  </si>
  <si>
    <t>Lường Thị Dóng (Họ và tên NCC: Lường Văn Nhặt)</t>
  </si>
  <si>
    <t>Tòng Văn Đoàn (họ và tên NCC: Tòng Văn An)</t>
  </si>
  <si>
    <t>Lò Văn Hòa (họ và tên NCC: Lò Văn Món)</t>
  </si>
  <si>
    <t>Quàng Văn Xiên (họ và tên NCC Quàng Văn Út)</t>
  </si>
  <si>
    <t>Lò Văn Pọm (họ và tên Lò Văn Bạt)</t>
  </si>
  <si>
    <t>Lành Văn Hoa (họ và tên Lành Văn Mầng)</t>
  </si>
  <si>
    <t>Lành Văn Thiện (họ và tên Lành Văn Ỏn)</t>
  </si>
  <si>
    <t>Lò Thị Bang (họ và tên Lò Văn Bun)</t>
  </si>
  <si>
    <t>Lò Văn Lếch (họ và tên NCC: Lò Văn Nhe)</t>
  </si>
  <si>
    <t>Lường Văn Luân (họ và tên NCC Lường Thị Núi)</t>
  </si>
  <si>
    <t>Lò Văn Ón (họ và tên Lò Văn Sức)</t>
  </si>
  <si>
    <t>Lường Văn Mon (họ và tên Lường Văn Nún)</t>
  </si>
  <si>
    <t>Lò Văn Đôi (họ và tên NCC Lò Văn Đưa)</t>
  </si>
  <si>
    <t>Cà Văn Muôn (họ và tên Cà Văn Nọi)</t>
  </si>
  <si>
    <t>Cà Văn Vự (họ và tên Cà Văn Hống)</t>
  </si>
  <si>
    <t>Cà Văn Anh (họ và tên Cà Văn Tun)</t>
  </si>
  <si>
    <t>Lò Văn Khụt (họ và tên NCC: Lò Văn Mế)</t>
  </si>
  <si>
    <t>Hà Văn Bình (họ và tên: Hà Văn San)</t>
  </si>
  <si>
    <t>Lò Văn Kinh (họ và tên NCC: Lò Văn Nọi)</t>
  </si>
  <si>
    <t>Lò Thị Xương (Bang) (họ và tên NCC: Lò Văn Nhọt)</t>
  </si>
  <si>
    <t>Lò Văn Kinh (họ và tên NCC: Lò Văn Can)</t>
  </si>
  <si>
    <t>Nguyễn Thị Liên (họ và tên Trần Thị Lý)</t>
  </si>
  <si>
    <t>Hoàng Thị Sinh (họ và tên NCC: Trần Quang Tự)</t>
  </si>
  <si>
    <t>Trần Thị Thanh (họ và tên NCC: Nguyễn Đức Cảnh)</t>
  </si>
  <si>
    <t>Ngyễn Thị Ngãi (họ và tên NCC: Trịnh Quang Vinh)</t>
  </si>
  <si>
    <t>Lò Văn Trọng (họ và tên NCC: Lò Văn Hiếng)</t>
  </si>
  <si>
    <t>Giang Thị Thanh (họ và tên: Bùi Thanh Mịch)</t>
  </si>
  <si>
    <t>Lường Văn Diên (họ và tên NCC: Lường Văn Ngõng)</t>
  </si>
  <si>
    <t xml:space="preserve">Lường Thị Hiêm (Lường Văn Bun) </t>
  </si>
  <si>
    <t>Lường Thị Ọ (họ và tên NCC Lường Văn Thiện)</t>
  </si>
  <si>
    <t>Lường Thị Đôi (họ và tên NCC: Lường Văn Song)</t>
  </si>
  <si>
    <t>Lường Thị É (họ và tên NCC: Lò Văn Tợ)</t>
  </si>
  <si>
    <t xml:space="preserve">Lường Văn Thuôn (họ và tên NCC: Lường Văn Hặc) </t>
  </si>
  <si>
    <t>Tòng Thị Lả (họ và tên Lường Văn Ân)</t>
  </si>
  <si>
    <t>Cà Thị Địa (họ và tên NCC: Lò Văn Khan)</t>
  </si>
  <si>
    <t>Hà Văn Hao (họ và tên NCC: Hà Văn Chum)</t>
  </si>
  <si>
    <t>Lò Văn Hiên (họ và tên NCC Lò Văn Chaư )</t>
  </si>
  <si>
    <t>Lò Văn Quạ (họ và tên NCC Lò Thị Pín)</t>
  </si>
  <si>
    <t>Vũ Thị Huê (họ và tên NCC: Dương Công Thịnh)</t>
  </si>
  <si>
    <t xml:space="preserve">Đỗ Thị Hải (họ và tên NCC: Đỗ Phúc Tư) </t>
  </si>
  <si>
    <t>Nguyễn Thị Lan (họ và tên NCC Nguyễn Văn Chúc)</t>
  </si>
  <si>
    <t>Lò Văn Hiên (họ và tên NCC Lò Văn Phó)</t>
  </si>
  <si>
    <t>Lường Thị Quân (họ và tên NCC: Lường Văn Xiên)</t>
  </si>
  <si>
    <t>Lò Văn Sọn (họ và tên NCC Lò Văn Toạn)</t>
  </si>
  <si>
    <t>Lò Văn Chanh (họ và tên NCC: Lò Văn Miên)</t>
  </si>
  <si>
    <t>Lò Văn Piến (họ và tên NCC Lò Văn Hói)</t>
  </si>
  <si>
    <t>Quàng Văn So (họ và tên NCC Quàng Văn Hùng)</t>
  </si>
  <si>
    <t>Lò Văn Huối (họ và tên NCC Lò Văn Dao)</t>
  </si>
  <si>
    <t>Cà Văn Biên (họ và tên NCC Cà Thị Xấn)</t>
  </si>
  <si>
    <t>Quàng Văn Tướng (họ và tên NCC Quàng Văn Lanh)</t>
  </si>
  <si>
    <t>Cà Văn Na (họ và tên NCC Cà Văn Khôn)</t>
  </si>
  <si>
    <t>Cà Văn Tin (họ và tên NCC: Cà Văn Ắm )</t>
  </si>
  <si>
    <t>Quàng Văn Trọng (họ và tên NCC: Quàng Văn Khôn)</t>
  </si>
  <si>
    <t>Lò Văn Thứ (họ và tên NCC: Lò Văn Sỹ)</t>
  </si>
  <si>
    <t>B</t>
  </si>
  <si>
    <t>QUYẾT ĐỊNH 3080</t>
  </si>
  <si>
    <t>I</t>
  </si>
  <si>
    <t>XÃ LIỆP TÈ</t>
  </si>
  <si>
    <t>II</t>
  </si>
  <si>
    <t>XÃ MƯỜNG KHIÊNG</t>
  </si>
  <si>
    <t>III</t>
  </si>
  <si>
    <t>XÃ CO MẠ</t>
  </si>
  <si>
    <t>IV</t>
  </si>
  <si>
    <t>XÃ LONG HẸ</t>
  </si>
  <si>
    <t>V</t>
  </si>
  <si>
    <t>XÃ É TÒNG</t>
  </si>
  <si>
    <t>VI</t>
  </si>
  <si>
    <t>XÃ BÓ MƯỜI</t>
  </si>
  <si>
    <t>VII</t>
  </si>
  <si>
    <t>XÃ TÔNG CỌ</t>
  </si>
  <si>
    <t>VIII</t>
  </si>
  <si>
    <t>XÃ MƯỜNG É</t>
  </si>
  <si>
    <t>IX</t>
  </si>
  <si>
    <t>XÃ TÔNG LẠNH</t>
  </si>
  <si>
    <t>X</t>
  </si>
  <si>
    <t>XÃ NẬM LẦU</t>
  </si>
  <si>
    <t>XI</t>
  </si>
  <si>
    <t>XÃ PÚNG TRA</t>
  </si>
  <si>
    <t>XII</t>
  </si>
  <si>
    <t>XÃ THÔM MÒN</t>
  </si>
  <si>
    <t>XIII</t>
  </si>
  <si>
    <t>XÃ PHỔNG LÁI</t>
  </si>
  <si>
    <t>XIV</t>
  </si>
  <si>
    <t>XÃ CHIỀNG PHA</t>
  </si>
  <si>
    <t>XV</t>
  </si>
  <si>
    <t>THỊ TRẤN THUẬN CHÂU</t>
  </si>
  <si>
    <t>XVI</t>
  </si>
  <si>
    <t>XÃ CO TÒNG</t>
  </si>
  <si>
    <t>XVII</t>
  </si>
  <si>
    <t>XÃ CHIỀNG LY</t>
  </si>
  <si>
    <t>XVIII</t>
  </si>
  <si>
    <t>XÃ PHỔNG LĂNG</t>
  </si>
  <si>
    <t>XIX</t>
  </si>
  <si>
    <t>XÃ MƯỜNG BÁM</t>
  </si>
  <si>
    <t>XX</t>
  </si>
  <si>
    <t>XÃ NONG LAY</t>
  </si>
  <si>
    <t>XÃ CHIỀNG NGÀM</t>
  </si>
  <si>
    <t>XXI</t>
  </si>
  <si>
    <t>XXII</t>
  </si>
  <si>
    <t>XÃ CHIỀNG LA</t>
  </si>
  <si>
    <t>XXIII</t>
  </si>
  <si>
    <t>XÃ MUỔI NỌI</t>
  </si>
  <si>
    <t>XXIV</t>
  </si>
  <si>
    <t>BẢN LẦM</t>
  </si>
  <si>
    <t>XXV</t>
  </si>
  <si>
    <t>XÃ PHỔNG LẬP</t>
  </si>
  <si>
    <t>XXVI</t>
  </si>
  <si>
    <t>XÃ BON PHẶNG</t>
  </si>
  <si>
    <t>XXVII</t>
  </si>
  <si>
    <t>XÃ CHIỀNG PẤC</t>
  </si>
  <si>
    <t>XXVIII</t>
  </si>
  <si>
    <t>XÃ CHIỀNG BÔM</t>
  </si>
  <si>
    <t>(3)</t>
  </si>
  <si>
    <t>(4)</t>
  </si>
  <si>
    <t>A</t>
  </si>
  <si>
    <t>QUYẾT ĐỊNH 838</t>
  </si>
  <si>
    <t>Lò Thị Hao</t>
  </si>
  <si>
    <t>Quàng Văn Chướng</t>
  </si>
  <si>
    <t>Tòng Văn Giới</t>
  </si>
  <si>
    <t>Lò Văn Nhung</t>
  </si>
  <si>
    <t>Lò Thị Ượng</t>
  </si>
  <si>
    <t>Lường Văn Nói</t>
  </si>
  <si>
    <t>Lò Văn Pỏm</t>
  </si>
  <si>
    <t>Lường Văn Lanh</t>
  </si>
  <si>
    <t>Quàng Văn Ynh</t>
  </si>
  <si>
    <t>Bản Hiên</t>
  </si>
  <si>
    <t>Bản cang</t>
  </si>
  <si>
    <t>Bản M Luông</t>
  </si>
  <si>
    <t>Bản M Nọi</t>
  </si>
  <si>
    <t>Bản Co Phường</t>
  </si>
  <si>
    <t>Ta mạ</t>
  </si>
  <si>
    <t xml:space="preserve">Lường Văn Sam </t>
  </si>
  <si>
    <t xml:space="preserve">Lò Văn Thoản </t>
  </si>
  <si>
    <t xml:space="preserve">Lù Văn Song </t>
  </si>
  <si>
    <t xml:space="preserve">Quàng Văn Mún </t>
  </si>
  <si>
    <t>Bản Pợ</t>
  </si>
  <si>
    <t>Bản Lạn</t>
  </si>
  <si>
    <t xml:space="preserve">Vừ Chớ Chứ </t>
  </si>
  <si>
    <t xml:space="preserve">Giàng Sếnh Súa </t>
  </si>
  <si>
    <t>Chả Lạy B</t>
  </si>
  <si>
    <t xml:space="preserve">Giàng Xu Mính </t>
  </si>
  <si>
    <t>Xá Nhá B</t>
  </si>
  <si>
    <t xml:space="preserve">Ly Thị Mỷ </t>
  </si>
  <si>
    <t>Pha Khuông</t>
  </si>
  <si>
    <t xml:space="preserve">Thào Chứ Trịa </t>
  </si>
  <si>
    <t xml:space="preserve">Co Nhừ </t>
  </si>
  <si>
    <t>Thào Trường Sa</t>
  </si>
  <si>
    <t>Phiên Mặt</t>
  </si>
  <si>
    <t>Vàng Vả Chớ</t>
  </si>
  <si>
    <t>Co Nhừ</t>
  </si>
  <si>
    <t>Quàng Văn Thái</t>
  </si>
  <si>
    <t>Nông Cốc A</t>
  </si>
  <si>
    <t xml:space="preserve">Mua Phái Lềnh </t>
  </si>
  <si>
    <t>Pú Chứn</t>
  </si>
  <si>
    <t xml:space="preserve">Lò Văn Tuả </t>
  </si>
  <si>
    <t>Pá Uổi</t>
  </si>
  <si>
    <t>Lầu Vả Mua</t>
  </si>
  <si>
    <t>Cha mạy A</t>
  </si>
  <si>
    <t>Lầu Sống Dia</t>
  </si>
  <si>
    <t>Cha Mạy A</t>
  </si>
  <si>
    <t xml:space="preserve">Lò Văn Nghiêm </t>
  </si>
  <si>
    <t>Pú Chắn</t>
  </si>
  <si>
    <t xml:space="preserve">Thào Chứ Mua </t>
  </si>
  <si>
    <t>Long Hẹ</t>
  </si>
  <si>
    <t>Thào Chức Pháo</t>
  </si>
  <si>
    <t xml:space="preserve">Thào Chừ Lử </t>
  </si>
  <si>
    <t>Phiêng Mạt</t>
  </si>
  <si>
    <t>Lò Văn Ho</t>
  </si>
  <si>
    <t xml:space="preserve">Vàng Nhìa Mua </t>
  </si>
  <si>
    <t>Cha mạy B</t>
  </si>
  <si>
    <t>Vàng Chù Sá</t>
  </si>
  <si>
    <t xml:space="preserve">Giàng Sua Thào </t>
  </si>
  <si>
    <t>Pá Púa</t>
  </si>
  <si>
    <t>Thào Chứ Trơ</t>
  </si>
  <si>
    <t>Kéo hẹ</t>
  </si>
  <si>
    <t>Vàng Chồng Giàng</t>
  </si>
  <si>
    <t>Cán tỷ A</t>
  </si>
  <si>
    <t xml:space="preserve">Vàng Phá Sềnh </t>
  </si>
  <si>
    <t>Lò Văn Hịa</t>
  </si>
  <si>
    <t>Nặm nhứ</t>
  </si>
  <si>
    <t xml:space="preserve">Thào Khua Chỉnh </t>
  </si>
  <si>
    <t>Cà Văn Thâng</t>
  </si>
  <si>
    <t>Nông cốc B</t>
  </si>
  <si>
    <t>Mua Sáu Chía</t>
  </si>
  <si>
    <t>Cà Văn Pẻn</t>
  </si>
  <si>
    <t xml:space="preserve">Lò Văn Dân (Gian) </t>
  </si>
  <si>
    <t>Xam phổng</t>
  </si>
  <si>
    <t>Lò Thị Binh</t>
  </si>
  <si>
    <t>Quàng Văn Binh</t>
  </si>
  <si>
    <t>Lường Văn Ân</t>
  </si>
  <si>
    <t>Lò Văn Pâng</t>
  </si>
  <si>
    <t>Lò Văn  Nhậu</t>
  </si>
  <si>
    <t>Quàng Văn Thoản</t>
  </si>
  <si>
    <t>Mùa Dúa Nếnh</t>
  </si>
  <si>
    <t>Lầu Sú Siêng</t>
  </si>
  <si>
    <t>Nà Hem</t>
  </si>
  <si>
    <t>Long Nặm</t>
  </si>
  <si>
    <t>Bản Tở</t>
  </si>
  <si>
    <t>Bản Cang</t>
  </si>
  <si>
    <t>Huổi Lanh</t>
  </si>
  <si>
    <t>Nà Vạng</t>
  </si>
  <si>
    <t>Nà Muông</t>
  </si>
  <si>
    <t>Nà Sói</t>
  </si>
  <si>
    <t xml:space="preserve">Quàng Van Pặp </t>
  </si>
  <si>
    <t>Bản Xam Phổng</t>
  </si>
  <si>
    <t>Quàng VănThao</t>
  </si>
  <si>
    <t xml:space="preserve">Lò Văn Phanh </t>
  </si>
  <si>
    <t>Bản Nà Lanh</t>
  </si>
  <si>
    <t>Bản Nà Hem</t>
  </si>
  <si>
    <t xml:space="preserve">Lò Thị Úm </t>
  </si>
  <si>
    <t>Bản Nong Lạnh A</t>
  </si>
  <si>
    <t xml:space="preserve">Lường Văn Khôn </t>
  </si>
  <si>
    <t>Bản Long Nặm</t>
  </si>
  <si>
    <t xml:space="preserve">Lường Văn Ngân </t>
  </si>
  <si>
    <t xml:space="preserve">Lò Văn Long </t>
  </si>
  <si>
    <t xml:space="preserve">Lò Văn Tan </t>
  </si>
  <si>
    <t xml:space="preserve"> Bản Đông Củ</t>
  </si>
  <si>
    <t xml:space="preserve"> Bản Nà Lanh</t>
  </si>
  <si>
    <t>Bản  Nà Tòng</t>
  </si>
  <si>
    <t xml:space="preserve">Quàng Văn Mấng </t>
  </si>
  <si>
    <t xml:space="preserve">Lò Văn Liến </t>
  </si>
  <si>
    <t>Bản Thẳm Ổn</t>
  </si>
  <si>
    <t>Bản  Đông Củ</t>
  </si>
  <si>
    <t xml:space="preserve">Quàng Văn Hặc </t>
  </si>
  <si>
    <t xml:space="preserve">Lò Văn Biên </t>
  </si>
  <si>
    <t xml:space="preserve">Lò Văn Úm </t>
  </si>
  <si>
    <t xml:space="preserve"> Bản Nà Mạnh</t>
  </si>
  <si>
    <t xml:space="preserve">Quàng Văn Song </t>
  </si>
  <si>
    <t xml:space="preserve">Lò Văn Mầng </t>
  </si>
  <si>
    <t>Lò Văn Tiêng</t>
  </si>
  <si>
    <t>Lò Văn Lù</t>
  </si>
  <si>
    <t>Bản Sói</t>
  </si>
  <si>
    <t>Lò Thị Hốm</t>
  </si>
  <si>
    <t>Bản Nà Viềng</t>
  </si>
  <si>
    <t>Tòng Văn Muôn</t>
  </si>
  <si>
    <t>Lò Văn Tún</t>
  </si>
  <si>
    <t>Lò Văn Mai</t>
  </si>
  <si>
    <t>Bản Nà Ten</t>
  </si>
  <si>
    <t>Lèo Văn Hợp</t>
  </si>
  <si>
    <t>Lèo Văn Thi</t>
  </si>
  <si>
    <t>Quàng Văn Số</t>
  </si>
  <si>
    <t>Bản Phai Khon</t>
  </si>
  <si>
    <t xml:space="preserve"> Lò Văn Xiêng</t>
  </si>
  <si>
    <t>Bản Nong Bon</t>
  </si>
  <si>
    <t xml:space="preserve">Bản Cọ </t>
  </si>
  <si>
    <t>Lò Văn Phớ</t>
  </si>
  <si>
    <t>Vì Văn Lả</t>
  </si>
  <si>
    <t>Lò Thị Dem</t>
  </si>
  <si>
    <t xml:space="preserve"> Bó Nành</t>
  </si>
  <si>
    <t>Lò Văn Chấp</t>
  </si>
  <si>
    <t>Lò Văn Hôm</t>
  </si>
  <si>
    <t>Bản Chặp</t>
  </si>
  <si>
    <t>Chiềng Ve B</t>
  </si>
  <si>
    <t>Quàng Thị Uối</t>
  </si>
  <si>
    <t xml:space="preserve"> Dẹ A</t>
  </si>
  <si>
    <t>Cà văn Thâng</t>
  </si>
  <si>
    <t>Quàng Văn Sôn</t>
  </si>
  <si>
    <t>Nguyễn Đức Chính</t>
  </si>
  <si>
    <t>Huỳnh Trung Chánh</t>
  </si>
  <si>
    <t>Lường Văn Sương</t>
  </si>
  <si>
    <t xml:space="preserve"> Thăm B</t>
  </si>
  <si>
    <t>Lò Văn Xiến</t>
  </si>
  <si>
    <t xml:space="preserve"> Thẳm A</t>
  </si>
  <si>
    <t xml:space="preserve"> Tốm A</t>
  </si>
  <si>
    <t>Quàng Văn Dót</t>
  </si>
  <si>
    <t xml:space="preserve"> Tốm B</t>
  </si>
  <si>
    <t>Lò Văn Inh</t>
  </si>
  <si>
    <t>Lò Văn Phương</t>
  </si>
  <si>
    <t>Lò Thị Ánh</t>
  </si>
  <si>
    <t xml:space="preserve"> Bai A</t>
  </si>
  <si>
    <t>Bạc Thị Van</t>
  </si>
  <si>
    <t>Bạc Cầm Khuynh</t>
  </si>
  <si>
    <t>Lường Văn Bật</t>
  </si>
  <si>
    <t xml:space="preserve"> Củ A</t>
  </si>
  <si>
    <t>Lò văn Cằm</t>
  </si>
  <si>
    <t>Phạm Hồng Thắng</t>
  </si>
  <si>
    <t>Nguyễn thị Vọng</t>
  </si>
  <si>
    <t>Nguyễn Thị Cúc</t>
  </si>
  <si>
    <t>Hua nà A</t>
  </si>
  <si>
    <t>Lo Văn Bóng</t>
  </si>
  <si>
    <t>Lường Văn Đức</t>
  </si>
  <si>
    <t xml:space="preserve"> Lạnh B</t>
  </si>
  <si>
    <t>Trần Văn Lăng</t>
  </si>
  <si>
    <t>Lò Văn Khủm</t>
  </si>
  <si>
    <t xml:space="preserve">Lò Văn Hoa </t>
  </si>
  <si>
    <t xml:space="preserve">Lò Thị Nương </t>
  </si>
  <si>
    <t xml:space="preserve">Lường Văn Thành </t>
  </si>
  <si>
    <t>Bản Nà Lạn</t>
  </si>
  <si>
    <t xml:space="preserve">Lò Văn Lún </t>
  </si>
  <si>
    <t xml:space="preserve">Cà Văn Ọi </t>
  </si>
  <si>
    <t xml:space="preserve">Lò Thị Tun </t>
  </si>
  <si>
    <t xml:space="preserve">Lường Văn Yêu </t>
  </si>
  <si>
    <t xml:space="preserve">Lò Văn Mẳn </t>
  </si>
  <si>
    <t xml:space="preserve">Lường Văn Hương </t>
  </si>
  <si>
    <t xml:space="preserve">Lường Thị Xuân </t>
  </si>
  <si>
    <t xml:space="preserve">Lò Thị Phanh </t>
  </si>
  <si>
    <t xml:space="preserve">Quàng Văn Thích </t>
  </si>
  <si>
    <t xml:space="preserve">Bạc Cầm Bun </t>
  </si>
  <si>
    <t>Quàng Văn Chơ</t>
  </si>
  <si>
    <t xml:space="preserve">Đàm Xuân Tiệp </t>
  </si>
  <si>
    <t xml:space="preserve">Lò Văn Dom </t>
  </si>
  <si>
    <t xml:space="preserve">Quàng Văn Buốn </t>
  </si>
  <si>
    <t xml:space="preserve">Bùi Văn Can </t>
  </si>
  <si>
    <t>Lò Thị Lon</t>
  </si>
  <si>
    <t xml:space="preserve">Bạc Thị Pháng </t>
  </si>
  <si>
    <t xml:space="preserve">Lò Thị yên </t>
  </si>
  <si>
    <t>Lường Văn Dẹn</t>
  </si>
  <si>
    <t xml:space="preserve">Cà Văn Toản </t>
  </si>
  <si>
    <t>Bản Lọng Lầu</t>
  </si>
  <si>
    <t xml:space="preserve">Lò Văn Lưa </t>
  </si>
  <si>
    <t>Bản Nong</t>
  </si>
  <si>
    <t xml:space="preserve">Hà Văn Mận </t>
  </si>
  <si>
    <t>Bản Lọng Chộc</t>
  </si>
  <si>
    <t xml:space="preserve">Lò Văn É </t>
  </si>
  <si>
    <t>Lò Thị Xôn</t>
  </si>
  <si>
    <t>Cà Văn Cạy</t>
  </si>
  <si>
    <t>Bản Huổi Kép</t>
  </si>
  <si>
    <t>Lò Văn Pháư</t>
  </si>
  <si>
    <t>Quàng Văn Thạch</t>
  </si>
  <si>
    <t>Quàng Văn Nanh</t>
  </si>
  <si>
    <t>Quàng Thị Đông</t>
  </si>
  <si>
    <t>Cà Văn Bình</t>
  </si>
  <si>
    <t>Quàng Văn Xuân</t>
  </si>
  <si>
    <t>Cà Thị Hậu</t>
  </si>
  <si>
    <t>Cà Văn Xe</t>
  </si>
  <si>
    <t>Lò Văn Biên</t>
  </si>
  <si>
    <t>Lò Văn Dũng</t>
  </si>
  <si>
    <t>Cà Văn Hịa</t>
  </si>
  <si>
    <t xml:space="preserve">Quàng Văn Phấu </t>
  </si>
  <si>
    <t xml:space="preserve">Quàng Văn Bốn </t>
  </si>
  <si>
    <t xml:space="preserve">Lò Văn Săư </t>
  </si>
  <si>
    <t xml:space="preserve">Lò Văn Mới </t>
  </si>
  <si>
    <t xml:space="preserve">Lò Văn Hán </t>
  </si>
  <si>
    <t>Bản Năm Lầu</t>
  </si>
  <si>
    <t xml:space="preserve">Quàng Văn Phịnh </t>
  </si>
  <si>
    <t>Bản Nà Nọt</t>
  </si>
  <si>
    <t xml:space="preserve">Quàng Văn Ảnh </t>
  </si>
  <si>
    <t xml:space="preserve">Quàng Thị Lún </t>
  </si>
  <si>
    <t xml:space="preserve">Cà Văn Hăc </t>
  </si>
  <si>
    <t xml:space="preserve">Cà  Văn Muân </t>
  </si>
  <si>
    <t xml:space="preserve">Quàng Văn Mụa </t>
  </si>
  <si>
    <t xml:space="preserve">Lò Văn Ọng </t>
  </si>
  <si>
    <t xml:space="preserve">Lò Thị Cong </t>
  </si>
  <si>
    <t xml:space="preserve">Bản Nà Kẹ </t>
  </si>
  <si>
    <t xml:space="preserve">Lường Văn Chế </t>
  </si>
  <si>
    <t>Cà Thị Kía</t>
  </si>
  <si>
    <t>Lường Văn Hậu</t>
  </si>
  <si>
    <t xml:space="preserve">Quàng Văn Bun </t>
  </si>
  <si>
    <t xml:space="preserve">Lò Văn Tươi </t>
  </si>
  <si>
    <t xml:space="preserve">Lò Văn Chu </t>
  </si>
  <si>
    <t>Cà Văn Hặc</t>
  </si>
  <si>
    <t>Lò Văn Dung</t>
  </si>
  <si>
    <t>Lò Văn Sôn</t>
  </si>
  <si>
    <t xml:space="preserve">Lường Văn Ngâu </t>
  </si>
  <si>
    <t>Cà Văn Vạn</t>
  </si>
  <si>
    <t>Quàng Văn Sinh</t>
  </si>
  <si>
    <t xml:space="preserve">Lò Thị Vón </t>
  </si>
  <si>
    <t>Lò Thị Bang (Ban)</t>
  </si>
  <si>
    <t>Lò Văn Tuống</t>
  </si>
  <si>
    <t>Lò Văn Nhật</t>
  </si>
  <si>
    <t xml:space="preserve">Lò Xuân Bang </t>
  </si>
  <si>
    <t xml:space="preserve">Quàng Văn Phóng </t>
  </si>
  <si>
    <t xml:space="preserve">Lò Văn Châu </t>
  </si>
  <si>
    <t>Sùng Sái Vàng</t>
  </si>
  <si>
    <t>Nặm Giắt</t>
  </si>
  <si>
    <t xml:space="preserve">Hồ A Hằng </t>
  </si>
  <si>
    <t>Nà Ngụa</t>
  </si>
  <si>
    <t>Quàng Văn Choi</t>
  </si>
  <si>
    <t>Lốm púa</t>
  </si>
  <si>
    <t xml:space="preserve">Lường Văn Yên </t>
  </si>
  <si>
    <t xml:space="preserve">Thào A Lầu </t>
  </si>
  <si>
    <t xml:space="preserve">Cà Văn É </t>
  </si>
  <si>
    <t xml:space="preserve">Nguyễn Xuân Giai </t>
  </si>
  <si>
    <t>Mùa Thị Dung</t>
  </si>
  <si>
    <t>Trần Đình Bình</t>
  </si>
  <si>
    <t>Kiến Xương</t>
  </si>
  <si>
    <t>Lò Văn Hiếu</t>
  </si>
  <si>
    <t>Lái Cang</t>
  </si>
  <si>
    <t xml:space="preserve">Cà Văn Thiên </t>
  </si>
  <si>
    <t xml:space="preserve">Bản Lọng Phảng </t>
  </si>
  <si>
    <t xml:space="preserve">Cà Văn Khún </t>
  </si>
  <si>
    <t xml:space="preserve">Lường Văn Muôn </t>
  </si>
  <si>
    <t xml:space="preserve">Bản Nà Khoang </t>
  </si>
  <si>
    <t xml:space="preserve">Lường Văn Múa </t>
  </si>
  <si>
    <t xml:space="preserve">Lường Văn Ngương </t>
  </si>
  <si>
    <t>Lường Văn Phương</t>
  </si>
  <si>
    <t xml:space="preserve">Lò Văn Hôm </t>
  </si>
  <si>
    <t xml:space="preserve">Lò Văn Nen </t>
  </si>
  <si>
    <t xml:space="preserve">Lường Văn Diên </t>
  </si>
  <si>
    <t xml:space="preserve">Bản Tạng Phát </t>
  </si>
  <si>
    <t xml:space="preserve">Vũ Mạnh Quân </t>
  </si>
  <si>
    <t xml:space="preserve">Lò Văn Sôn  </t>
  </si>
  <si>
    <t xml:space="preserve">Quàng Văn Pâng </t>
  </si>
  <si>
    <t xml:space="preserve">Lường Văn Ún  </t>
  </si>
  <si>
    <t xml:space="preserve">Lò Văn Giỏi </t>
  </si>
  <si>
    <t xml:space="preserve">Lường Văn Hao </t>
  </si>
  <si>
    <t xml:space="preserve">Lò Văn Dương </t>
  </si>
  <si>
    <t xml:space="preserve">Lường Văn Trực </t>
  </si>
  <si>
    <t xml:space="preserve">Nà Ta </t>
  </si>
  <si>
    <t xml:space="preserve">Cà Văn Piến </t>
  </si>
  <si>
    <t xml:space="preserve">Lò Văn Ọi </t>
  </si>
  <si>
    <t xml:space="preserve">Nà Heo </t>
  </si>
  <si>
    <t xml:space="preserve">Mè Văn Lả </t>
  </si>
  <si>
    <t xml:space="preserve"> Nà Heo </t>
  </si>
  <si>
    <t xml:space="preserve">Lường Văn Hưởng </t>
  </si>
  <si>
    <t xml:space="preserve">Lò Thị Hương </t>
  </si>
  <si>
    <t xml:space="preserve">Nhâm Thị Mỹ </t>
  </si>
  <si>
    <t xml:space="preserve">Lê Duy Cử </t>
  </si>
  <si>
    <t xml:space="preserve">Nguyễn Thị Chụt </t>
  </si>
  <si>
    <t xml:space="preserve">Lường Văn  Ín </t>
  </si>
  <si>
    <t xml:space="preserve">Lường Văn Xương </t>
  </si>
  <si>
    <t xml:space="preserve">Lò Văn Suội </t>
  </si>
  <si>
    <t>Quàng Vaăn Pản</t>
  </si>
  <si>
    <t>Lò Thị Tân</t>
  </si>
  <si>
    <t>Bản Muông</t>
  </si>
  <si>
    <t>Lò Văn Phú</t>
  </si>
  <si>
    <t>Bản Nà Ta</t>
  </si>
  <si>
    <t>Cà Văn Cu</t>
  </si>
  <si>
    <t>Bản Ngà</t>
  </si>
  <si>
    <t>Bản Nong Lào</t>
  </si>
  <si>
    <t>Lường Văn Ón</t>
  </si>
  <si>
    <t xml:space="preserve">Đặng Thị Đua </t>
  </si>
  <si>
    <t>Tiểu khu 17</t>
  </si>
  <si>
    <t>Nguyễn Hải Định</t>
  </si>
  <si>
    <t>Quàng Thị Xứa</t>
  </si>
  <si>
    <t>Tiểu khu 19</t>
  </si>
  <si>
    <t>Nhữ Văn Duyên</t>
  </si>
  <si>
    <t>Đỗ Như Phước</t>
  </si>
  <si>
    <t>Đỗ Duy Lợi</t>
  </si>
  <si>
    <t>Trương Văn Nhị</t>
  </si>
  <si>
    <t>Nguyễn Thị Nhung</t>
  </si>
  <si>
    <t xml:space="preserve"> Cầm Dương Thịnh</t>
  </si>
  <si>
    <t>Tiểu khu 11</t>
  </si>
  <si>
    <t xml:space="preserve">Lò Thị Ngương </t>
  </si>
  <si>
    <t xml:space="preserve">Nguyễn Thị Chiến </t>
  </si>
  <si>
    <t>Nguyễn Thị Nụ</t>
  </si>
  <si>
    <t xml:space="preserve">Cầm Thị Hoa </t>
  </si>
  <si>
    <t xml:space="preserve">Đỗ Xuân Quyết </t>
  </si>
  <si>
    <t xml:space="preserve">Nguyễn Mạnh Kiên </t>
  </si>
  <si>
    <t xml:space="preserve">Vũ Quang Phụng </t>
  </si>
  <si>
    <t xml:space="preserve">Nguyễn Thanh Trai </t>
  </si>
  <si>
    <t xml:space="preserve">Lò Văn Khôn </t>
  </si>
  <si>
    <t>Bản Ta Ngần</t>
  </si>
  <si>
    <t xml:space="preserve">Lường Văn Trọng </t>
  </si>
  <si>
    <t xml:space="preserve">Lường Văn Quân </t>
  </si>
  <si>
    <t xml:space="preserve">Quàng Văn Khộ </t>
  </si>
  <si>
    <t>Bản Nà Tong</t>
  </si>
  <si>
    <t xml:space="preserve">Quàng Văn Huôm </t>
  </si>
  <si>
    <t xml:space="preserve">Lò Văn Phó </t>
  </si>
  <si>
    <t>Cà Văn Pành</t>
  </si>
  <si>
    <t xml:space="preserve">Lường Văn Ninh </t>
  </si>
  <si>
    <t>Bản Hán</t>
  </si>
  <si>
    <t xml:space="preserve">Cà Văn Mưu </t>
  </si>
  <si>
    <t xml:space="preserve">Lường Văn Vương </t>
  </si>
  <si>
    <t>Lò Văn Khâm</t>
  </si>
  <si>
    <t>Bản Nà Bon</t>
  </si>
  <si>
    <t>Lò Văn Nó</t>
  </si>
  <si>
    <t>Bản Bó Nưa</t>
  </si>
  <si>
    <t>Quàng Văn Khuýnh</t>
  </si>
  <si>
    <t>Quàng Văn Tún</t>
  </si>
  <si>
    <t>Bản Bó Tảư</t>
  </si>
  <si>
    <t>Lường Văn Hoán</t>
  </si>
  <si>
    <t>Lò Văn Xuấn</t>
  </si>
  <si>
    <t>Lường Văn Vượng</t>
  </si>
  <si>
    <t>Lường Văn Ín</t>
  </si>
  <si>
    <t>Hoàng Văn Inh</t>
  </si>
  <si>
    <t>Bạc Cầm Hiệp</t>
  </si>
  <si>
    <t>Lường Văn Muôn</t>
  </si>
  <si>
    <t>Bạc Cầm Háng</t>
  </si>
  <si>
    <t xml:space="preserve"> Bon Nghè</t>
  </si>
  <si>
    <t>Bạc Cầm Thu</t>
  </si>
  <si>
    <t xml:space="preserve"> Nà Bon</t>
  </si>
  <si>
    <t>Quàng Văn Lả</t>
  </si>
  <si>
    <t xml:space="preserve"> Nà Cài</t>
  </si>
  <si>
    <t>Quàng Văn Dươm</t>
  </si>
  <si>
    <t>Nà Lanh</t>
  </si>
  <si>
    <t>Lường Thị Lón</t>
  </si>
  <si>
    <t xml:space="preserve"> Bó Nưa</t>
  </si>
  <si>
    <t>Lường Văn Inh</t>
  </si>
  <si>
    <t xml:space="preserve"> Bó Tảư</t>
  </si>
  <si>
    <t>Lường Văn É</t>
  </si>
  <si>
    <t xml:space="preserve"> Ta Ngần</t>
  </si>
  <si>
    <t>Hoàng Công Danh</t>
  </si>
  <si>
    <t>Lường Văn Yêu</t>
  </si>
  <si>
    <t xml:space="preserve"> Nà Lĩnh</t>
  </si>
  <si>
    <t>Lường Văn Thoa</t>
  </si>
  <si>
    <t>Lò Văn Pành</t>
  </si>
  <si>
    <t>Lường Văn Tiêng</t>
  </si>
  <si>
    <t>Lường Văn Khăng</t>
  </si>
  <si>
    <t xml:space="preserve"> Nong Hay</t>
  </si>
  <si>
    <t>Quàng Văn Khăng</t>
  </si>
  <si>
    <t>Quàng Văn Pản</t>
  </si>
  <si>
    <t xml:space="preserve"> Hua Nà</t>
  </si>
  <si>
    <t>Lò Văn Nghẹn</t>
  </si>
  <si>
    <t>Lò Thị Óng</t>
  </si>
  <si>
    <t>Lường Văn Lánh</t>
  </si>
  <si>
    <t>Bản Nà Cài</t>
  </si>
  <si>
    <t>Quàng Văn Biêu</t>
  </si>
  <si>
    <t>Lường Văn Binh</t>
  </si>
  <si>
    <t>Lường Văn Mứt</t>
  </si>
  <si>
    <t>Cà Văn Sáng</t>
  </si>
  <si>
    <t>Bạc Cầm Cá</t>
  </si>
  <si>
    <t>Lường Văn Khủm</t>
  </si>
  <si>
    <t>Lường Văn Yên</t>
  </si>
  <si>
    <t>Bản Nong Hay</t>
  </si>
  <si>
    <t>Lò Văn Khăng</t>
  </si>
  <si>
    <t>Lò Văn Dóm</t>
  </si>
  <si>
    <t xml:space="preserve">Quàng Văn Cọm </t>
  </si>
  <si>
    <t xml:space="preserve">Quàng Văn Hoán </t>
  </si>
  <si>
    <t xml:space="preserve">Lường Văn Xiên </t>
  </si>
  <si>
    <t xml:space="preserve">Lò Văn Quốc </t>
  </si>
  <si>
    <t>Quàng Thị Tuối</t>
  </si>
  <si>
    <t>Cà Văn Phó</t>
  </si>
  <si>
    <t>Lò Văn Hoa</t>
  </si>
  <si>
    <t>Lường Văn Giót</t>
  </si>
  <si>
    <t xml:space="preserve"> Huổi Luông</t>
  </si>
  <si>
    <t>Lường Văn Thinh</t>
  </si>
  <si>
    <t xml:space="preserve"> Lăng Luông</t>
  </si>
  <si>
    <t>Lường Văn Dượng</t>
  </si>
  <si>
    <t>Lò Văn Nghiên</t>
  </si>
  <si>
    <t xml:space="preserve"> Lăng Nọi</t>
  </si>
  <si>
    <t>Lường Văn Siên</t>
  </si>
  <si>
    <t xml:space="preserve"> Nà Cà</t>
  </si>
  <si>
    <t>Lường Văn Mầng</t>
  </si>
  <si>
    <t xml:space="preserve"> Nà Nọi</t>
  </si>
  <si>
    <t>Cà Văn Các</t>
  </si>
  <si>
    <t xml:space="preserve"> Nà Lọ</t>
  </si>
  <si>
    <t>Cà Văn Hợp</t>
  </si>
  <si>
    <t xml:space="preserve"> Nà Xa</t>
  </si>
  <si>
    <t>Lường Văn Hinh</t>
  </si>
  <si>
    <t xml:space="preserve"> Nà Thái</t>
  </si>
  <si>
    <t>Cà Thị Cỏm</t>
  </si>
  <si>
    <t xml:space="preserve">Lò Văn Pành </t>
  </si>
  <si>
    <t>Bản Nà Hát</t>
  </si>
  <si>
    <t>Lò Văn Ỏn</t>
  </si>
  <si>
    <t>Bản Nà Cẩu</t>
  </si>
  <si>
    <t>Bản Nà Làng</t>
  </si>
  <si>
    <t xml:space="preserve">Cà Văn Sơn </t>
  </si>
  <si>
    <t>Bản Pá Sàng</t>
  </si>
  <si>
    <t xml:space="preserve">Lường Văn Nơi </t>
  </si>
  <si>
    <t xml:space="preserve">Lò Văn Ỏ </t>
  </si>
  <si>
    <t xml:space="preserve">Quàng Văn Mua </t>
  </si>
  <si>
    <t>Bản Nà Hát A</t>
  </si>
  <si>
    <t xml:space="preserve">Bạc Cầm Nốt </t>
  </si>
  <si>
    <t xml:space="preserve">Bạc Cầm Yêu </t>
  </si>
  <si>
    <t>bản Nà Hát A</t>
  </si>
  <si>
    <t xml:space="preserve">Ngần Văn Mạn </t>
  </si>
  <si>
    <t xml:space="preserve">Bản Nà Hát </t>
  </si>
  <si>
    <t>Bản Nà hát A</t>
  </si>
  <si>
    <t>Đào Duy Ưởng</t>
  </si>
  <si>
    <t>Phan Thanh Bình</t>
  </si>
  <si>
    <t>Quyết Thắng B</t>
  </si>
  <si>
    <t>Lường Văn Bun</t>
  </si>
  <si>
    <t>Phiêng Phớ</t>
  </si>
  <si>
    <t>Lò Văn Ngạ</t>
  </si>
  <si>
    <t xml:space="preserve">Lò Văn Sáng </t>
  </si>
  <si>
    <t>Bản Song</t>
  </si>
  <si>
    <t xml:space="preserve">Lường Văn Hưởng </t>
  </si>
  <si>
    <t>Bản Chiềng La</t>
  </si>
  <si>
    <t xml:space="preserve">Đỗ Quốc Hoạch </t>
  </si>
  <si>
    <t xml:space="preserve"> Phiêng Bông</t>
  </si>
  <si>
    <t xml:space="preserve">Cà Thị Hao </t>
  </si>
  <si>
    <t xml:space="preserve"> Đông Hưng</t>
  </si>
  <si>
    <t>Lò Văn Thích</t>
  </si>
  <si>
    <t xml:space="preserve">Đèo Văn Tỉnh </t>
  </si>
  <si>
    <t xml:space="preserve">Lò Văn Dinh </t>
  </si>
  <si>
    <t>Lò Văn Hoàn</t>
  </si>
  <si>
    <t xml:space="preserve"> Muổi Nọi</t>
  </si>
  <si>
    <t xml:space="preserve">Lò Văn Ệnh </t>
  </si>
  <si>
    <t xml:space="preserve">Vũ Văn Vang </t>
  </si>
  <si>
    <t>Bản Đông Hưng</t>
  </si>
  <si>
    <t xml:space="preserve">Lường Văn Châm </t>
  </si>
  <si>
    <t>Bản Phiêng Bông</t>
  </si>
  <si>
    <t xml:space="preserve">Đào Văn Phi </t>
  </si>
  <si>
    <t>Bản Cống</t>
  </si>
  <si>
    <t>Nguyễn Thị Bót</t>
  </si>
  <si>
    <t>Bản Tây Hưng</t>
  </si>
  <si>
    <t xml:space="preserve">Lường Văn Can </t>
  </si>
  <si>
    <t>Bản Hoi</t>
  </si>
  <si>
    <t xml:space="preserve">Quàng Văn Sáng </t>
  </si>
  <si>
    <t>Bản Pùa</t>
  </si>
  <si>
    <t xml:space="preserve">Quàng Văn Tươi </t>
  </si>
  <si>
    <t xml:space="preserve">Hà Văn Lói </t>
  </si>
  <si>
    <t xml:space="preserve">Hà Văn Nhân </t>
  </si>
  <si>
    <t xml:space="preserve">Hà Duy Thanh </t>
  </si>
  <si>
    <t>Bản Hiềm</t>
  </si>
  <si>
    <t>Bản Lầm A</t>
  </si>
  <si>
    <t>Bản Lầm B</t>
  </si>
  <si>
    <t xml:space="preserve">Cầm Văn Phe </t>
  </si>
  <si>
    <t>Lò Thị Nhựa</t>
  </si>
  <si>
    <t>Lèo Văn Hại</t>
  </si>
  <si>
    <t>Lò Thị Hoa</t>
  </si>
  <si>
    <t>Vì Thị Hế</t>
  </si>
  <si>
    <t xml:space="preserve">Phùng Minh Khương </t>
  </si>
  <si>
    <t>Hà Văn Pọm</t>
  </si>
  <si>
    <t>Lèo văn Hý</t>
  </si>
  <si>
    <t>Bản Lặp</t>
  </si>
  <si>
    <t>Tòng Văn Dom</t>
  </si>
  <si>
    <t>Ta Tú</t>
  </si>
  <si>
    <t>Tòng Văn Ngôi</t>
  </si>
  <si>
    <t>Quàng Văn Ín</t>
  </si>
  <si>
    <t>Cà Văn Ngân</t>
  </si>
  <si>
    <t>Nà Lềm</t>
  </si>
  <si>
    <t>Tòng Thị Song</t>
  </si>
  <si>
    <t>Cà Thị Xương</t>
  </si>
  <si>
    <t xml:space="preserve">Lò Văn Dóm </t>
  </si>
  <si>
    <t xml:space="preserve">Lò Văn Dếnh  </t>
  </si>
  <si>
    <t xml:space="preserve">Lường Văn Súa   </t>
  </si>
  <si>
    <t xml:space="preserve">Tòng Văn Binh </t>
  </si>
  <si>
    <t>Quàng Văn Que</t>
  </si>
  <si>
    <t>Lường Văn Thoản</t>
  </si>
  <si>
    <t xml:space="preserve">Cà Văn Luôn </t>
  </si>
  <si>
    <t>Lò Văm Cươm</t>
  </si>
  <si>
    <t>Cà Văn Hiêm</t>
  </si>
  <si>
    <t>Tòng Văn Sáng</t>
  </si>
  <si>
    <t>Cà Văn Cáy</t>
  </si>
  <si>
    <t>Lường Văn Giá</t>
  </si>
  <si>
    <t>Cà Văn Hướng</t>
  </si>
  <si>
    <t>Nguyễn Thị Xuyến</t>
  </si>
  <si>
    <t>Bản Bắc Cường</t>
  </si>
  <si>
    <t>Quàng Văn Pháư</t>
  </si>
  <si>
    <t>Bạc Cầm Tun</t>
  </si>
  <si>
    <t>Bản Nà He</t>
  </si>
  <si>
    <t xml:space="preserve">Lò Văn Cong </t>
  </si>
  <si>
    <t xml:space="preserve">Trịnh Công Thao </t>
  </si>
  <si>
    <t xml:space="preserve">Trương Hữu Nhâm </t>
  </si>
  <si>
    <t xml:space="preserve"> Xi Măng II</t>
  </si>
  <si>
    <t>Nguyễn Thị Chuông</t>
  </si>
  <si>
    <t xml:space="preserve">Cà Văn Cươi </t>
  </si>
  <si>
    <t xml:space="preserve"> Nong Sa</t>
  </si>
  <si>
    <t xml:space="preserve">Cà Văn Hương </t>
  </si>
  <si>
    <t xml:space="preserve">Lò Thị Dóng </t>
  </si>
  <si>
    <t xml:space="preserve">Lường Văn Lún </t>
  </si>
  <si>
    <t xml:space="preserve">Lò Văn Dấu  </t>
  </si>
  <si>
    <t xml:space="preserve"> Co Ké</t>
  </si>
  <si>
    <t>Co Ké</t>
  </si>
  <si>
    <t xml:space="preserve">Quàng Văn Uẩn  </t>
  </si>
  <si>
    <t>Lọng Mén</t>
  </si>
  <si>
    <t xml:space="preserve">Đỗ Tiến Hội </t>
  </si>
  <si>
    <t>Bản Xi Măng I</t>
  </si>
  <si>
    <t xml:space="preserve">Lê Ngọc Thụ  </t>
  </si>
  <si>
    <t>CHIỀNG BÔM</t>
  </si>
  <si>
    <t>Cà Văn Lón</t>
  </si>
  <si>
    <t xml:space="preserve">Lường Thị Phương </t>
  </si>
  <si>
    <t>Ngân sách huyện năm 2017 hỗ trợ 10.000.000</t>
  </si>
  <si>
    <t xml:space="preserve">Đối tượng </t>
  </si>
  <si>
    <t>NSĐP</t>
  </si>
  <si>
    <t>TỔNG HỢP DANH SÁCH KẾT QUẢ HỖ TRỢ THỰC TẾ CÁC HỘ GIA ĐÌNH NGƯỜI CÓ CÔNG ĐƯỢC HỖ TRỢ VỀ NHÀ Ở THEO QUYẾT ĐỊNH SỐ 22/2013/QĐ-TTG NGÀY 26/4/2013 CỦA THỦ TƯỚNG CHÍNH PHỦ (CÁC TRƯỜNG HỢP THUỘC ĐỀ ÁN ĐÃ ĐƯỢC BỘ LAO ĐỘNG - THƯƠNG BINH VÀ XÃ HỘI THẨM TRA TÍNH ĐẾN 31/5/2017)</t>
  </si>
  <si>
    <t>TRÊN ĐỊA BÀN HUYỆN THUẬN CHÂU</t>
  </si>
  <si>
    <r>
      <t>Nguyễn Đoàn Vin</t>
    </r>
    <r>
      <rPr>
        <b/>
        <sz val="12"/>
        <rFont val="Times New Roman"/>
        <family val="1"/>
      </rPr>
      <t xml:space="preserve"> </t>
    </r>
  </si>
  <si>
    <t>Ghi chú:</t>
  </si>
  <si>
    <t>- Quyết định 838: Viết tắt của Quyết định 838/QĐ-UBND ngày 16/4/2014 của UBND tỉnh.</t>
  </si>
  <si>
    <t xml:space="preserve">- Quyết định 3080: Viết tắt của Quyết định 3080/QĐ-UBND ngày 28/11/2017 của UBND tỉnh. </t>
  </si>
  <si>
    <t xml:space="preserve">Thân nhân liệt sỹ </t>
  </si>
  <si>
    <t>Thân nhân liệt sỹ</t>
  </si>
  <si>
    <t>Thương binh, người hưởng chính sách như thương binh</t>
  </si>
  <si>
    <t>Bệnh binh</t>
  </si>
  <si>
    <t>Người hoạt động kháng chiến giải phóng dân tộc, bảo vệ Tổ quốc và làm nghĩa vụ quốc tế;</t>
  </si>
  <si>
    <t>Người hoạt động kháng chiến giải phóng dân tộc, bảo vệ Tổ quốc và làm nghĩa vụ quốc tế</t>
  </si>
  <si>
    <t>Bệnh binh (Người hoạt động kháng chiến giải phóng dân tộc, bảo vệ Tổ quốc và làm nghĩa vụ quốc tế)</t>
  </si>
  <si>
    <t>Người hoạt động kháng chiến bị nhiễm chất độc hóa học</t>
  </si>
  <si>
    <t>Người hoạt động cách mạng, hoạt động kháng chiến bị địch bắt tù, đày</t>
  </si>
  <si>
    <t>Thương binh (Người hoạt động kháng chiến giải phóng dân tộc, bảo vệ Tổ quốc và làm nghĩa vụ quốc tế)</t>
  </si>
  <si>
    <t>(7)</t>
  </si>
  <si>
    <t>Người hoạt động cách mạng trước 01/01/1945</t>
  </si>
  <si>
    <t>(Kèm theo Quyết định số 2101/QĐ-UBND ngày 24 tháng 9 năm 2020 của Uỷ ban nhân dân tỉnh Sơn La)</t>
  </si>
  <si>
    <t xml:space="preserve"> TỔNG HỢP DANH SÁCH KẾT QUẢ HỖ TRỢ THỰC TẾ CÁC HỘ GIA ĐÌNH NGƯỜI CÓ CÔNG ĐƯỢC HỖ TRỢ VỀ NHÀ Ở THEO QUYẾT ĐỊNH SỐ 22/2013/QĐ-TTG NGÀY 26/4/2013 CỦA THỦ TƯỚNG CHÍNH PHỦ (CÁC TRƯỜNG HỢP THUỘC ĐỀ ÁN ĐÃ ĐƯỢC BỘ LAO ĐỘNG - THƯƠNG BINH VÀ XÃ HỘI THẨM TRA TÍNH ĐẾN 31/5/2017)</t>
  </si>
  <si>
    <t>TRÊN ĐỊA BÀN THÀNH PHỐ SƠN LA</t>
  </si>
  <si>
    <t>STT</t>
  </si>
  <si>
    <t>Đối tượng</t>
  </si>
  <si>
    <t>Địa chỉ nhà ở được hỗ trợ</t>
  </si>
  <si>
    <t>Thuộc diện xây dựng nhà mới nhà ở (40 triệu đồng/hộ)</t>
  </si>
  <si>
    <t>Thuộc diện sửa chữa nhà ở (20 triệu đồng/hộ)</t>
  </si>
  <si>
    <t>PHƯỜNG CHIỀNG LỀ</t>
  </si>
  <si>
    <t>Nguyễn Đạt Thanh</t>
  </si>
  <si>
    <t>Người hoạt động kháng chiến</t>
  </si>
  <si>
    <t>Tổ 2</t>
  </si>
  <si>
    <t>Phan Ngọc Quỳnh</t>
  </si>
  <si>
    <t>Tổ 5</t>
  </si>
  <si>
    <t>Phạm Thị Thái</t>
  </si>
  <si>
    <t>Tổ 7</t>
  </si>
  <si>
    <t>Nguyễn Tính</t>
  </si>
  <si>
    <t>Khuất Thị Thưởng</t>
  </si>
  <si>
    <t>Nguyễn Văn Mạc</t>
  </si>
  <si>
    <t>Tổ 3</t>
  </si>
  <si>
    <t>Nguyễn Văn Sinh</t>
  </si>
  <si>
    <t>Tổ 4</t>
  </si>
  <si>
    <t>Nguyễn Văn Chi</t>
  </si>
  <si>
    <t>Phạm Đức Rí</t>
  </si>
  <si>
    <t>Thương binh</t>
  </si>
  <si>
    <t>Tổ 6</t>
  </si>
  <si>
    <t>Hoàng Quang Vinh</t>
  </si>
  <si>
    <t>Người hoạt động tiền khởi nghĩa</t>
  </si>
  <si>
    <t>Hà Thị Trực</t>
  </si>
  <si>
    <t>Tổ 8</t>
  </si>
  <si>
    <t>Hoàng Văn Chiên</t>
  </si>
  <si>
    <t>Tổ 10</t>
  </si>
  <si>
    <t>Cầm Văn Nơi</t>
  </si>
  <si>
    <t>Tổ 12</t>
  </si>
  <si>
    <t>Quách Đình Thiều</t>
  </si>
  <si>
    <t>Đoàn Trọng Ngọc</t>
  </si>
  <si>
    <t>Đoàn Thị Niên</t>
  </si>
  <si>
    <t>PHƯỜNG TÔ HIỆU</t>
  </si>
  <si>
    <t>Lò Thị Mến</t>
  </si>
  <si>
    <t>Tổ 9</t>
  </si>
  <si>
    <t>Nguyễn Thọ Nghĩa</t>
  </si>
  <si>
    <t xml:space="preserve">Trần Ngọc Sơn </t>
  </si>
  <si>
    <t>Phạm Thị Thi</t>
  </si>
  <si>
    <t>Bùi Thị Viêm</t>
  </si>
  <si>
    <t>PHƯỜNG QUYẾT THẮNG</t>
  </si>
  <si>
    <t>Đèo Văn Hem</t>
  </si>
  <si>
    <t>Vũ Cao Thắng</t>
  </si>
  <si>
    <t>Tổ 14</t>
  </si>
  <si>
    <t xml:space="preserve">Trần Quang Minh </t>
  </si>
  <si>
    <t xml:space="preserve">Trần Đình Tấn </t>
  </si>
  <si>
    <t>Kiều Thanh Bình</t>
  </si>
  <si>
    <t>Lò Văn Lại</t>
  </si>
  <si>
    <t>Nguyễn Văn Dương</t>
  </si>
  <si>
    <t>Tổ 11</t>
  </si>
  <si>
    <t xml:space="preserve">Lò Minh Tạn </t>
  </si>
  <si>
    <t>Tổ 13</t>
  </si>
  <si>
    <t>Nguyễn Thị Hán</t>
  </si>
  <si>
    <t>Bản Giảng Lắc</t>
  </si>
  <si>
    <t>Lò Văn Ký</t>
  </si>
  <si>
    <t>PHƯỜNG QUYẾT TÂM</t>
  </si>
  <si>
    <t>Cao Ngọc</t>
  </si>
  <si>
    <t>Vũ Thị Đang</t>
  </si>
  <si>
    <t>Nguyễn Thị Tiến</t>
  </si>
  <si>
    <t>Văn Hữu Lai</t>
  </si>
  <si>
    <t>Trần Thị Mỳ</t>
  </si>
  <si>
    <t>Lê Hồng Đĩnh</t>
  </si>
  <si>
    <t>Tổ 1</t>
  </si>
  <si>
    <t>Bùi Kim Thành</t>
  </si>
  <si>
    <t>Lê Văn Nguyên</t>
  </si>
  <si>
    <t>Nguyễn Thị Quán</t>
  </si>
  <si>
    <t>Hà Thị Diên</t>
  </si>
  <si>
    <t>Lê Thị Thảo</t>
  </si>
  <si>
    <t>Đào Quang Khải</t>
  </si>
  <si>
    <t>Trần Quang Đăng</t>
  </si>
  <si>
    <t>Đỗ Thị Minh</t>
  </si>
  <si>
    <t>Nguyễn Thừa Tư</t>
  </si>
  <si>
    <t>Nguyễn Thị Đàm</t>
  </si>
  <si>
    <t>Nguyễn Thị Xuân</t>
  </si>
  <si>
    <t>PHƯỜNG CHIỀNG CƠI</t>
  </si>
  <si>
    <t>Lò Văn Muôn</t>
  </si>
  <si>
    <t>Bản Nà Cọ</t>
  </si>
  <si>
    <t>Quàng Thị Áư</t>
  </si>
  <si>
    <t>Thân nhân liệt sĩ</t>
  </si>
  <si>
    <t>Bản Chậu</t>
  </si>
  <si>
    <t>Quàng Văn Mai</t>
  </si>
  <si>
    <t xml:space="preserve">Quàng Văn Minh </t>
  </si>
  <si>
    <t>Bản Pột</t>
  </si>
  <si>
    <t xml:space="preserve">Lường Văn Tiếng </t>
  </si>
  <si>
    <t>Bản Mé Ban</t>
  </si>
  <si>
    <t>Lò Văn Khốn</t>
  </si>
  <si>
    <t>Bản Bó Ẩn</t>
  </si>
  <si>
    <t>Lưu Thị Tình</t>
  </si>
  <si>
    <t>Tòng Minh Chức (Hạnh)</t>
  </si>
  <si>
    <t>Quàng Văn Khùn</t>
  </si>
  <si>
    <t xml:space="preserve">Lê Xuân Vũ </t>
  </si>
  <si>
    <t xml:space="preserve">Lò Văn Xuân </t>
  </si>
  <si>
    <t>Coóng Nọi</t>
  </si>
  <si>
    <t>Nguyễn Thị Tâm</t>
  </si>
  <si>
    <t>Nguyễn Thị Châu</t>
  </si>
  <si>
    <t>Lò Thị Đưa</t>
  </si>
  <si>
    <t>Cầm Văn Điều</t>
  </si>
  <si>
    <t>Bản Buổn</t>
  </si>
  <si>
    <t>PHƯỜNG CHIỀNG AN</t>
  </si>
  <si>
    <t>Lù Văn Pâng</t>
  </si>
  <si>
    <t>Quàng Thị Pùa</t>
  </si>
  <si>
    <t>Lù Thị Phát</t>
  </si>
  <si>
    <t>Chiêu Văn Hoản</t>
  </si>
  <si>
    <t>Lù Thị Vinh</t>
  </si>
  <si>
    <t>Lò Thị Trực</t>
  </si>
  <si>
    <t>Bản Hài</t>
  </si>
  <si>
    <t>Cầm Thị Thọi</t>
  </si>
  <si>
    <t>Lù Văn Pò</t>
  </si>
  <si>
    <t>Bản Nà Ngùa</t>
  </si>
  <si>
    <t>Cầm Mai Phấn</t>
  </si>
  <si>
    <t>Bản Cá</t>
  </si>
  <si>
    <t>Lù Văn Khốn</t>
  </si>
  <si>
    <t>Bản Bó Phứa</t>
  </si>
  <si>
    <t>Lò Văn An</t>
  </si>
  <si>
    <t>Bản Lọng Bon</t>
  </si>
  <si>
    <t>Quàng Thị Xương</t>
  </si>
  <si>
    <t>Bản Bó Cón</t>
  </si>
  <si>
    <t>Tòng Văn Dọn</t>
  </si>
  <si>
    <t>Bản Hìn</t>
  </si>
  <si>
    <t>Lò Văn Khún</t>
  </si>
  <si>
    <t>Tòng Văn Hặc</t>
  </si>
  <si>
    <t>Vũ Hồng Tuân</t>
  </si>
  <si>
    <t>Tiểu khu I</t>
  </si>
  <si>
    <t>Nguyễn Thị Ý</t>
  </si>
  <si>
    <t>Hà Văn Sương (Bố)</t>
  </si>
  <si>
    <t>Hoàng Văn Xe</t>
  </si>
  <si>
    <t>Hà Văn Đôi</t>
  </si>
  <si>
    <t xml:space="preserve">Quàng Thị Ành </t>
  </si>
  <si>
    <t>Cầm Văn Tương</t>
  </si>
  <si>
    <t>Lèo Văn Hậu</t>
  </si>
  <si>
    <t>Bản Lả Sẳng</t>
  </si>
  <si>
    <t>Tòng Văn Xương</t>
  </si>
  <si>
    <t>Lù Văn Sừa</t>
  </si>
  <si>
    <t xml:space="preserve">Bản Bó </t>
  </si>
  <si>
    <t>Hà Xuân Pâng</t>
  </si>
  <si>
    <t>Lò Văn Địa</t>
  </si>
  <si>
    <t>Nguyễn Quang Phức (Chồng)</t>
  </si>
  <si>
    <t>Tiểu khu II</t>
  </si>
  <si>
    <t>Tòng Văn Pâng</t>
  </si>
  <si>
    <t>Lò Thị Song (Vợ)</t>
  </si>
  <si>
    <t>Tòng Văn Mẳn</t>
  </si>
  <si>
    <t>Lèo Văn Muôn</t>
  </si>
  <si>
    <t>Tòng Thị Pản (Mẹ)</t>
  </si>
  <si>
    <t>Quàng Văn Hom</t>
  </si>
  <si>
    <t>Cầm Thị Lin</t>
  </si>
  <si>
    <t xml:space="preserve">Cà Văn Hặc </t>
  </si>
  <si>
    <t>Lò Văn Ngọc</t>
  </si>
  <si>
    <t>Cầm Thị Tâm</t>
  </si>
  <si>
    <t>Cầm Văn Phớ</t>
  </si>
  <si>
    <t>Tòng Văn Lánh</t>
  </si>
  <si>
    <t>Lò Văn Phụi</t>
  </si>
  <si>
    <t>Cầm Văn Duyên</t>
  </si>
  <si>
    <t>PHƯỜNG CHIỀNG SINH</t>
  </si>
  <si>
    <t>Ngô Thị Thấp</t>
  </si>
  <si>
    <t>Lèo Văn Hịa</t>
  </si>
  <si>
    <t>Bản Phung</t>
  </si>
  <si>
    <t>Cà Văn Sừa</t>
  </si>
  <si>
    <t>Bản Hẹo</t>
  </si>
  <si>
    <t>Lèo Văn So</t>
  </si>
  <si>
    <t>Bản Nà Cạn</t>
  </si>
  <si>
    <t>Bản Noong La</t>
  </si>
  <si>
    <t>Tòng Văn Yên</t>
  </si>
  <si>
    <t>Bản Thẳm</t>
  </si>
  <si>
    <t>Nguyễn Văn Liệu</t>
  </si>
  <si>
    <t xml:space="preserve">Lèo Văn Bàn </t>
  </si>
  <si>
    <t>Đặng Hữu Lĩnh</t>
  </si>
  <si>
    <t>Lò Văn Táu</t>
  </si>
  <si>
    <t>Bản Mạy</t>
  </si>
  <si>
    <t>Cà Văn Nghẹt</t>
  </si>
  <si>
    <t xml:space="preserve">Lò Thị Ớ </t>
  </si>
  <si>
    <t>Đinh Văn Long</t>
  </si>
  <si>
    <t>Cà Văn Ùi</t>
  </si>
  <si>
    <t>Quàng Văn Lòn</t>
  </si>
  <si>
    <t>Noong Đúc</t>
  </si>
  <si>
    <t>Cà Thị Mụa (Tòng Mụa)</t>
  </si>
  <si>
    <t>Vũ Xuân Hải</t>
  </si>
  <si>
    <t>Lò Văn Nhuội</t>
  </si>
  <si>
    <t>Cà Văn Trực</t>
  </si>
  <si>
    <t>Cà Văn Hom</t>
  </si>
  <si>
    <t>Bản Giỏ</t>
  </si>
  <si>
    <t>Cà Văn Chú</t>
  </si>
  <si>
    <t>Hà Tiến Văn</t>
  </si>
  <si>
    <t>Cầm Thân</t>
  </si>
  <si>
    <t>Lường Thị Bích</t>
  </si>
  <si>
    <t>Phạm Thị Mao</t>
  </si>
  <si>
    <t>Quàng Văn Nọi</t>
  </si>
  <si>
    <t>Cà Văn Pâng</t>
  </si>
  <si>
    <t>Bản Lay</t>
  </si>
  <si>
    <t>Lò Văn Lòn</t>
  </si>
  <si>
    <t>Phạm Thị Loan</t>
  </si>
  <si>
    <t>Tòng Văn Binh</t>
  </si>
  <si>
    <t>Cà Thị Song</t>
  </si>
  <si>
    <t>Cà Thị Lòn</t>
  </si>
  <si>
    <t>Cà Văn Khọ</t>
  </si>
  <si>
    <t>Nguyễn Cảnh Phích</t>
  </si>
  <si>
    <t>Lèo Văn Miên</t>
  </si>
  <si>
    <t>XÃ CHIỀNG XÔM</t>
  </si>
  <si>
    <t xml:space="preserve">Lò Thị Bè </t>
  </si>
  <si>
    <t>Bản Tông</t>
  </si>
  <si>
    <t>Cầm Hùng</t>
  </si>
  <si>
    <t>Bản Panh</t>
  </si>
  <si>
    <t>Hoàng Thị Minh</t>
  </si>
  <si>
    <t>Tòng Văn Thái</t>
  </si>
  <si>
    <t>Quàng Văn Ký</t>
  </si>
  <si>
    <t>Lò Văn Hiến</t>
  </si>
  <si>
    <t>Lò Văn Lẻ</t>
  </si>
  <si>
    <t>Bản Lả Mường</t>
  </si>
  <si>
    <t>Tòng Văn Khún</t>
  </si>
  <si>
    <t>Bản Ái</t>
  </si>
  <si>
    <t>Tòng Văn Khín</t>
  </si>
  <si>
    <t>Lù Thị Nhại</t>
  </si>
  <si>
    <t>Vũ Mạnh Gia</t>
  </si>
  <si>
    <t>Lò Văn Giang</t>
  </si>
  <si>
    <t>Quàng Văn Sỹ</t>
  </si>
  <si>
    <t>Lò Văn Vinh (Bố)</t>
  </si>
  <si>
    <t>Lù Thị Khin</t>
  </si>
  <si>
    <t>Quàng Văn Khụa</t>
  </si>
  <si>
    <t>Đinh Công Chuân</t>
  </si>
  <si>
    <t>Nguyễn Thị Lào</t>
  </si>
  <si>
    <t>Lù Văn Lẻ</t>
  </si>
  <si>
    <t>Lù Thị Hoa</t>
  </si>
  <si>
    <t>Lò Đình Du</t>
  </si>
  <si>
    <t>Phiêng Ngùa</t>
  </si>
  <si>
    <t>Quàng Văn Trực</t>
  </si>
  <si>
    <t>Bản Hụm</t>
  </si>
  <si>
    <t>Quàng Văn Ành</t>
  </si>
  <si>
    <t>Lù văn Pành</t>
  </si>
  <si>
    <t>Lò Văn Kiêm</t>
  </si>
  <si>
    <t>Lò Văn Ninh</t>
  </si>
  <si>
    <t>Lù Thị Xuân</t>
  </si>
  <si>
    <t>Lường Văn Đôi</t>
  </si>
  <si>
    <t>Quàng Văn An</t>
  </si>
  <si>
    <t>Lò Văn Dăm</t>
  </si>
  <si>
    <t>Cà Văn Khụt</t>
  </si>
  <si>
    <t>Tòng Văn Nọi</t>
  </si>
  <si>
    <t>Bản Thé</t>
  </si>
  <si>
    <t>Lò Văn Ùi</t>
  </si>
  <si>
    <t>Cà Văn Yến</t>
  </si>
  <si>
    <t>Bản Là Mường</t>
  </si>
  <si>
    <t>Lò Văn Ụi (Lù)</t>
  </si>
  <si>
    <t>Lò Thị Mế</t>
  </si>
  <si>
    <t>XÃ HUA LA</t>
  </si>
  <si>
    <t>Cà Văn Inh</t>
  </si>
  <si>
    <t>Bản Bó Cằm</t>
  </si>
  <si>
    <t>Lò Văn Song (Lả)</t>
  </si>
  <si>
    <t>Bản Kham</t>
  </si>
  <si>
    <t>Lèo Văn Chựa</t>
  </si>
  <si>
    <t>Bản Co Phung</t>
  </si>
  <si>
    <t>Lèo Văn Pản</t>
  </si>
  <si>
    <t>Bản San</t>
  </si>
  <si>
    <t>Cà Văn Chơ</t>
  </si>
  <si>
    <t>Bản sàng</t>
  </si>
  <si>
    <t>Lèo Văn Chung</t>
  </si>
  <si>
    <t>Tòng Thị Lẻ</t>
  </si>
  <si>
    <t>Bản Mòng</t>
  </si>
  <si>
    <t>Quàng Văn Sam</t>
  </si>
  <si>
    <t>Tòng Văn Lún</t>
  </si>
  <si>
    <t>Bản Nẹ Nưa</t>
  </si>
  <si>
    <t>Lèo Văn Pành</t>
  </si>
  <si>
    <t>Cà Văn sóng</t>
  </si>
  <si>
    <t>Quàng Văn Én</t>
  </si>
  <si>
    <t>XÃ CHIỀNG NGẦN</t>
  </si>
  <si>
    <t>Bản Híp</t>
  </si>
  <si>
    <t>Lò Văn Hội</t>
  </si>
  <si>
    <t>Tòng Văn Ọi</t>
  </si>
  <si>
    <t>Quàng Văn Quốc</t>
  </si>
  <si>
    <t>Bản Pát</t>
  </si>
  <si>
    <t>Lù Văn Lán</t>
  </si>
  <si>
    <t>Lò Văn È</t>
  </si>
  <si>
    <t>Bản Co Pục</t>
  </si>
  <si>
    <t>Tòng Thị Ngọc</t>
  </si>
  <si>
    <t>Lò Văn Sương (Sáng)</t>
  </si>
  <si>
    <t>Đèo Văn Đích</t>
  </si>
  <si>
    <t>Đèo Văn An (Phanh)</t>
  </si>
  <si>
    <t>Tòng Thị Thoi</t>
  </si>
  <si>
    <t>Bản Phường</t>
  </si>
  <si>
    <t>Tòng Văn Phúc</t>
  </si>
  <si>
    <t>Bản Ca Láp</t>
  </si>
  <si>
    <t>Lò Văn Yên</t>
  </si>
  <si>
    <t>Lò Văn Tụ</t>
  </si>
  <si>
    <t>Bản Nà Lo</t>
  </si>
  <si>
    <t>Cà Văn Giót</t>
  </si>
  <si>
    <t>Bản Ỏ</t>
  </si>
  <si>
    <t>Cà Văn May</t>
  </si>
  <si>
    <t>Bản Kềm</t>
  </si>
  <si>
    <t>Cà Văn Khang</t>
  </si>
  <si>
    <t>Lù Văn Tốt</t>
  </si>
  <si>
    <t>Cà Văn San</t>
  </si>
  <si>
    <t>Lù Văn Ính</t>
  </si>
  <si>
    <t>Tòng Văn Trang</t>
  </si>
  <si>
    <t>Noong La</t>
  </si>
  <si>
    <t>Cà Văn Nọi</t>
  </si>
  <si>
    <t>Quàng Văn Pọm</t>
  </si>
  <si>
    <t>Tòng Văn Ho</t>
  </si>
  <si>
    <t>Co Pục</t>
  </si>
  <si>
    <t>Đèo Văn Mầng</t>
  </si>
  <si>
    <t>Đèo Văn Đức</t>
  </si>
  <si>
    <t xml:space="preserve">Cà Văn Sáng </t>
  </si>
  <si>
    <t xml:space="preserve">Bản Phường </t>
  </si>
  <si>
    <t>Tòng Văn Bun</t>
  </si>
  <si>
    <t xml:space="preserve">Cá Láp </t>
  </si>
  <si>
    <t>Lù Văn Tẹ</t>
  </si>
  <si>
    <t xml:space="preserve">Nà Ngùa </t>
  </si>
  <si>
    <t xml:space="preserve">Tòng Văn Pết </t>
  </si>
  <si>
    <t>Nà Lo</t>
  </si>
  <si>
    <t xml:space="preserve">Cà Văn Pậu </t>
  </si>
  <si>
    <t>Cà Thị Ném</t>
  </si>
  <si>
    <t xml:space="preserve">Lù Văn Cáy </t>
  </si>
  <si>
    <t xml:space="preserve">Bản Ỏ </t>
  </si>
  <si>
    <t xml:space="preserve">Tòng Văn Ọ </t>
  </si>
  <si>
    <t>Cà Thị Trực</t>
  </si>
  <si>
    <t xml:space="preserve">Bản Kềm  </t>
  </si>
  <si>
    <t xml:space="preserve">Hà Đức Ọi </t>
  </si>
  <si>
    <t xml:space="preserve">Bản Muông   </t>
  </si>
  <si>
    <t xml:space="preserve">Cà Văn khùm </t>
  </si>
  <si>
    <t>Lò Văn Huôi</t>
  </si>
  <si>
    <t xml:space="preserve">Cà Văn Dương </t>
  </si>
  <si>
    <t>Cà Văn Đôi</t>
  </si>
  <si>
    <t>Cà Văn Nhân</t>
  </si>
  <si>
    <t>Lù Thị Mông</t>
  </si>
  <si>
    <t>Cà Văn Hôm</t>
  </si>
  <si>
    <t>Lù Văn Lòn</t>
  </si>
  <si>
    <t>Quàng Văn Khùm</t>
  </si>
  <si>
    <t>Tòng Thị Muôn</t>
  </si>
  <si>
    <t>Cà Văn Hậu</t>
  </si>
  <si>
    <t>Cà Văn Bun</t>
  </si>
  <si>
    <t>XÃ CHIỀNG CỌ</t>
  </si>
  <si>
    <t>Bản Ót Nọi</t>
  </si>
  <si>
    <t>Đèo Văn Pản</t>
  </si>
  <si>
    <t>Bản Dầu</t>
  </si>
  <si>
    <t>Bản Ót Luông</t>
  </si>
  <si>
    <t>Quàng Văn Lán (Sừa)</t>
  </si>
  <si>
    <t>Bản Hôm</t>
  </si>
  <si>
    <t>Quàng Văn Đưa</t>
  </si>
  <si>
    <t>Quàng Bình Lương</t>
  </si>
  <si>
    <t>Lò Văn Mọc</t>
  </si>
  <si>
    <t>Quàng Thị Thái</t>
  </si>
  <si>
    <t>Tòng Văn Inh</t>
  </si>
  <si>
    <t>Bản Hùn</t>
  </si>
  <si>
    <t>Cà văn Sương</t>
  </si>
  <si>
    <t>Cà Văn Sịch</t>
  </si>
  <si>
    <t>Lù Văn Yên</t>
  </si>
  <si>
    <t>XÃ CHIỀNG ĐEN</t>
  </si>
  <si>
    <t>Quàng Văn Hổn</t>
  </si>
  <si>
    <t>Bản Pảng</t>
  </si>
  <si>
    <t>Lò Văn Mầng</t>
  </si>
  <si>
    <t>Lò Xuân Đán</t>
  </si>
  <si>
    <t>Lò Văn Bản (Pản)</t>
  </si>
  <si>
    <t>Phiêng Tam</t>
  </si>
  <si>
    <t>Lường Văn Ban</t>
  </si>
  <si>
    <t>Phiêng Nghè</t>
  </si>
  <si>
    <t>Cà Văn Khốn (Chủ hộ)</t>
  </si>
  <si>
    <t>Chiềng Sét</t>
  </si>
  <si>
    <t>Cà Văn Song (Chủ hộ)</t>
  </si>
  <si>
    <t>Lù Văn Hưởng</t>
  </si>
  <si>
    <t>Quàng Văn Khín</t>
  </si>
  <si>
    <t>Quàng Văn Tủi</t>
  </si>
  <si>
    <t>Quàng Thị Cu</t>
  </si>
  <si>
    <t xml:space="preserve">Lò Văn Hặc </t>
  </si>
  <si>
    <t>Tổ 3</t>
  </si>
  <si>
    <t>Hồ Thị Thi</t>
  </si>
  <si>
    <t>Nguyễn Trọng Kiểm</t>
  </si>
  <si>
    <t>Tổ 4</t>
  </si>
  <si>
    <t xml:space="preserve">Phạm Quang Tuynh </t>
  </si>
  <si>
    <t>Lê Thị Tước</t>
  </si>
  <si>
    <t>Nguyễn Văn Thanh</t>
  </si>
  <si>
    <t>Tổ 5</t>
  </si>
  <si>
    <t>Vũ Thị Khuê</t>
  </si>
  <si>
    <t>Cao Thị Lân</t>
  </si>
  <si>
    <t>Tổ 6</t>
  </si>
  <si>
    <t xml:space="preserve">Lê Huy Thịnh </t>
  </si>
  <si>
    <t>Tổ 8</t>
  </si>
  <si>
    <t>Lò Thị Chiêng</t>
  </si>
  <si>
    <t xml:space="preserve">Cà Kha Sam </t>
  </si>
  <si>
    <t>Tổ 10</t>
  </si>
  <si>
    <t>Lường Văn Lùn</t>
  </si>
  <si>
    <t>Bản Lầu</t>
  </si>
  <si>
    <t>Nguyễn Trọng Đài</t>
  </si>
  <si>
    <t>Vũ Công Điều</t>
  </si>
  <si>
    <t>Tổ 11</t>
  </si>
  <si>
    <t>Tòng Thị Mầng</t>
  </si>
  <si>
    <t>Tôn Thị Ân</t>
  </si>
  <si>
    <t xml:space="preserve">Đinh Thị Tình </t>
  </si>
  <si>
    <t>Chu Thị Bàn</t>
  </si>
  <si>
    <t>Hoàng Ại</t>
  </si>
  <si>
    <t>Đặng Thị Lương</t>
  </si>
  <si>
    <t>Lương Chi</t>
  </si>
  <si>
    <t>Đào Thị Xuân</t>
  </si>
  <si>
    <t>Nguyễn Thị Bình</t>
  </si>
  <si>
    <t>Nguyễn Thúc Hoá</t>
  </si>
  <si>
    <t>Lê Xuân Tam</t>
  </si>
  <si>
    <t>Nguyễn Thị Yến</t>
  </si>
  <si>
    <t>Phùng Quý Hải</t>
  </si>
  <si>
    <t>Ngô Xuân Bình</t>
  </si>
  <si>
    <t>Hà Văn Tiển</t>
  </si>
  <si>
    <t>Nguyễn Xuân Trường</t>
  </si>
  <si>
    <t xml:space="preserve">Bản Hẹo </t>
  </si>
  <si>
    <t>Nguyễn Ngọc Quế</t>
  </si>
  <si>
    <t>Nguyễn Thị Nguyện</t>
  </si>
  <si>
    <t>Phạm Thị Minh Thu</t>
  </si>
  <si>
    <t>Tòng Văn Hiên</t>
  </si>
  <si>
    <t>Lò Thị Liện</t>
  </si>
  <si>
    <t>Vì Văn Lặn</t>
  </si>
  <si>
    <t xml:space="preserve">Ngô Thị Nữ </t>
  </si>
  <si>
    <t xml:space="preserve">Tổ 1 </t>
  </si>
  <si>
    <t xml:space="preserve">Vũ Ngọc Xuân </t>
  </si>
  <si>
    <t xml:space="preserve">Nguyễn Hữu Bật </t>
  </si>
  <si>
    <t xml:space="preserve">Tổ 4 </t>
  </si>
  <si>
    <t xml:space="preserve">Nguyễn Trung Đỉnh </t>
  </si>
  <si>
    <t xml:space="preserve">Tổ 5 </t>
  </si>
  <si>
    <t xml:space="preserve">Hoàng Việt Cường </t>
  </si>
  <si>
    <t xml:space="preserve">Nguyễn Trọng Là </t>
  </si>
  <si>
    <t xml:space="preserve">Phạm Tiến Lâm  </t>
  </si>
  <si>
    <t xml:space="preserve">Trần Đức Hạnh </t>
  </si>
  <si>
    <t xml:space="preserve">Tổ 11 </t>
  </si>
  <si>
    <t xml:space="preserve">Nguyễn Quang Hưng </t>
  </si>
  <si>
    <t xml:space="preserve">Nguyễn Thị Miệt </t>
  </si>
  <si>
    <t xml:space="preserve">Nguyễn Huy Phức </t>
  </si>
  <si>
    <t xml:space="preserve">Nguyễn Viết Chiếu </t>
  </si>
  <si>
    <t xml:space="preserve">Nguyễn Văn Hiếu </t>
  </si>
  <si>
    <t xml:space="preserve">Nguyễn Thị Em </t>
  </si>
  <si>
    <t xml:space="preserve">Tổ 13 </t>
  </si>
  <si>
    <t xml:space="preserve">Trần Thị Lương </t>
  </si>
  <si>
    <t xml:space="preserve">Đặng Ngọc Thạch </t>
  </si>
  <si>
    <t xml:space="preserve">Tổ 14 </t>
  </si>
  <si>
    <t xml:space="preserve">Khúc Ngọc Khôi </t>
  </si>
  <si>
    <t>Nguyễn Thị Minh</t>
  </si>
  <si>
    <t xml:space="preserve">Trương Thị Nhiễu </t>
  </si>
  <si>
    <t>Hà  Văn Tường</t>
  </si>
  <si>
    <t xml:space="preserve">Tổ  14  </t>
  </si>
  <si>
    <t xml:space="preserve">Bùi Văn Chuyên </t>
  </si>
  <si>
    <t xml:space="preserve">Bùi Xuân Quyết </t>
  </si>
  <si>
    <t xml:space="preserve">Nguyễn Xuân Trường </t>
  </si>
  <si>
    <t xml:space="preserve">Nguyễn Đình Nhẫn </t>
  </si>
  <si>
    <t xml:space="preserve">Ngô Đức Thông  </t>
  </si>
  <si>
    <t xml:space="preserve">Vũ Văn  Xướng </t>
  </si>
  <si>
    <t xml:space="preserve">Tổ 7 </t>
  </si>
  <si>
    <t xml:space="preserve">Đào Đức Chính  </t>
  </si>
  <si>
    <t xml:space="preserve">Cầm Kim   </t>
  </si>
  <si>
    <t xml:space="preserve">Hoàng Trần Nghịch  </t>
  </si>
  <si>
    <t xml:space="preserve">Nguyễn Đức Thông  </t>
  </si>
  <si>
    <t xml:space="preserve">Lê Văn Trang </t>
  </si>
  <si>
    <t xml:space="preserve">Nguyễn Văn Toản </t>
  </si>
  <si>
    <t xml:space="preserve">Hà Văn Ngọc </t>
  </si>
  <si>
    <t xml:space="preserve">Tổ 8 </t>
  </si>
  <si>
    <t xml:space="preserve">Đoàn Thị Diệp </t>
  </si>
  <si>
    <t>Mẹ VNAH</t>
  </si>
  <si>
    <t xml:space="preserve">Phạm Quý Tho </t>
  </si>
  <si>
    <t xml:space="preserve">Trần Quang Dung </t>
  </si>
  <si>
    <t xml:space="preserve">Nguyễn Đăng Khoa </t>
  </si>
  <si>
    <t xml:space="preserve">Hà Văn Thinh </t>
  </si>
  <si>
    <t xml:space="preserve">La Khôi Việt </t>
  </si>
  <si>
    <t>Người HĐTCM</t>
  </si>
  <si>
    <t xml:space="preserve">Cao Thị Soạn </t>
  </si>
  <si>
    <t xml:space="preserve">Nguyễn Văn Năng </t>
  </si>
  <si>
    <t xml:space="preserve">Tổ 15 </t>
  </si>
  <si>
    <t>Nguyễn Thị Mùi</t>
  </si>
  <si>
    <t>Bùi Văn Khuê</t>
  </si>
  <si>
    <t>Nguyễn Tiến Tân</t>
  </si>
  <si>
    <t>Nguyễn Duy Cung</t>
  </si>
  <si>
    <t>Trần Quang Vịnh</t>
  </si>
  <si>
    <t>Hoàng Tiệm</t>
  </si>
  <si>
    <t>Lương Xuân Vàn</t>
  </si>
  <si>
    <t>Lê Thị Lựu</t>
  </si>
  <si>
    <t>Bùi Văn Quỳnh</t>
  </si>
  <si>
    <t>Phạm Xuân Dừng</t>
  </si>
  <si>
    <t>Nguyễn Văn Tĩnh</t>
  </si>
  <si>
    <t>Trần Thị Phượng</t>
  </si>
  <si>
    <t>Nguyễn Hữu Ty</t>
  </si>
  <si>
    <t>Hoàng Hữu Canh</t>
  </si>
  <si>
    <t>Phạm Thị Hồng</t>
  </si>
  <si>
    <t>Phạm Thị Hợi</t>
  </si>
  <si>
    <t>Nguyễn Hoài</t>
  </si>
  <si>
    <t>Đỗ Thị Nhung</t>
  </si>
  <si>
    <t>Nguyễn Thị Mai</t>
  </si>
  <si>
    <t>Lê Huy Sửu</t>
  </si>
  <si>
    <t>Đỗ Quang Thịnh</t>
  </si>
  <si>
    <t>Trần Hữu Thung</t>
  </si>
  <si>
    <t>Nguyễn Diễn</t>
  </si>
  <si>
    <t>Tạ Văn Thao</t>
  </si>
  <si>
    <t>Lê Kim Sơn</t>
  </si>
  <si>
    <t>Đinh Thị Thanh</t>
  </si>
  <si>
    <t>Nguyễn Văn Huân</t>
  </si>
  <si>
    <t>Nguyễn Văn Tiếu</t>
  </si>
  <si>
    <t>Nguyễn Thế Hợi</t>
  </si>
  <si>
    <t>Lý Việt Quý</t>
  </si>
  <si>
    <t>Nguyễn Thị Liễu</t>
  </si>
  <si>
    <t>Nguyễn Công Phóng</t>
  </si>
  <si>
    <t>Nguyễn Đức Huân</t>
  </si>
  <si>
    <t>Cao Xuân Quyền</t>
  </si>
  <si>
    <t>Nguyễn Thị Thái</t>
  </si>
  <si>
    <t>Lèo Thị Sơn</t>
  </si>
  <si>
    <t>Nguyễn Thị Phượng</t>
  </si>
  <si>
    <t>Phạm Đức Triển</t>
  </si>
  <si>
    <t>Nguyễn Văn Đợt</t>
  </si>
  <si>
    <t>Nguyễn Thành Hưng</t>
  </si>
  <si>
    <t>Đặng Hữu Đường</t>
  </si>
  <si>
    <t>Dương Văn Đợt</t>
  </si>
  <si>
    <t>Nguyễn Văn Du</t>
  </si>
  <si>
    <t>Nguyễn Thị Yêm</t>
  </si>
  <si>
    <t>Phạm Xuân Đê</t>
  </si>
  <si>
    <t>Phạm Thượng Hải</t>
  </si>
  <si>
    <t>Nguyễn Văn May</t>
  </si>
  <si>
    <t>Trịnh Thị Lưu</t>
  </si>
  <si>
    <t>Phí Thị Sy</t>
  </si>
  <si>
    <t>Nguyễn Đăng Dung</t>
  </si>
  <si>
    <t>Lê Văn An</t>
  </si>
  <si>
    <t>Luyện Văn Đê</t>
  </si>
  <si>
    <t>Đỗ Hữu Lư</t>
  </si>
  <si>
    <t>Nguyễn Thị Diệt</t>
  </si>
  <si>
    <t>Nguyễn Hữu Đường</t>
  </si>
  <si>
    <t>Tống Phú Lẫm</t>
  </si>
  <si>
    <t xml:space="preserve">Nguyễn Văn Phung </t>
  </si>
  <si>
    <t xml:space="preserve">Đỗ Thị Phượng </t>
  </si>
  <si>
    <t xml:space="preserve">Lê Văn Sửu </t>
  </si>
  <si>
    <t xml:space="preserve">Lèo Thị Núa </t>
  </si>
  <si>
    <t xml:space="preserve">Tòng Văn Vui </t>
  </si>
  <si>
    <t>Bản Coóng Nọi</t>
  </si>
  <si>
    <t>Lò Văn Long</t>
  </si>
  <si>
    <t xml:space="preserve">Tòng Văn Inh </t>
  </si>
  <si>
    <t xml:space="preserve">Lò Văn Hội </t>
  </si>
  <si>
    <t>Bản Nà Ngùa</t>
  </si>
  <si>
    <t xml:space="preserve">Tòng Văn Thịnh </t>
  </si>
  <si>
    <t>Bản Bó Phứa</t>
  </si>
  <si>
    <t xml:space="preserve">Lù Văn Ngôn </t>
  </si>
  <si>
    <t xml:space="preserve">Lù Văn Bình </t>
  </si>
  <si>
    <t xml:space="preserve">Lù Thanh Lịch </t>
  </si>
  <si>
    <t xml:space="preserve">Lù Văn Nhủi </t>
  </si>
  <si>
    <t xml:space="preserve">Cà Văn Sáo </t>
  </si>
  <si>
    <t>Lù Văn Ngắm</t>
  </si>
  <si>
    <t xml:space="preserve">Quàng Văn Ân </t>
  </si>
  <si>
    <t xml:space="preserve">Lù Văn Thích </t>
  </si>
  <si>
    <t xml:space="preserve">Lù Văn Pành </t>
  </si>
  <si>
    <t xml:space="preserve">Lù Văn Inh </t>
  </si>
  <si>
    <t xml:space="preserve">Lò Văn Diên </t>
  </si>
  <si>
    <t xml:space="preserve">Quàng Văn Kiệng </t>
  </si>
  <si>
    <t xml:space="preserve">Quàng Văn Lương </t>
  </si>
  <si>
    <t xml:space="preserve">Tòng Văn Mộ </t>
  </si>
  <si>
    <t xml:space="preserve">Tòng Văn Xe </t>
  </si>
  <si>
    <t xml:space="preserve">Tòng Văn San </t>
  </si>
  <si>
    <t xml:space="preserve">Tòng Văn Cạch </t>
  </si>
  <si>
    <t xml:space="preserve">Lò Thị Muôn </t>
  </si>
  <si>
    <t xml:space="preserve">Lù Văn Nọi </t>
  </si>
  <si>
    <t xml:space="preserve">Tòng Văn Pậu </t>
  </si>
  <si>
    <t xml:space="preserve">Lò Văn Nghiên </t>
  </si>
  <si>
    <t xml:space="preserve">Nguyễn Thị Phúc </t>
  </si>
  <si>
    <t>Tiểu khu I</t>
  </si>
  <si>
    <t xml:space="preserve">Nguyễn Hữu Hanh </t>
  </si>
  <si>
    <t xml:space="preserve">Quàng Văn Hum </t>
  </si>
  <si>
    <t>Bản Cá</t>
  </si>
  <si>
    <t>Cầm Văn Hòa</t>
  </si>
  <si>
    <t xml:space="preserve">Lò Thị Nọi </t>
  </si>
  <si>
    <t>Cầm Mai Yên</t>
  </si>
  <si>
    <t>Quàng Văn Bun</t>
  </si>
  <si>
    <t xml:space="preserve">Cà Thị Inh </t>
  </si>
  <si>
    <t xml:space="preserve">Tòng Văn Giôn </t>
  </si>
  <si>
    <t xml:space="preserve">Lường Thi Tún </t>
  </si>
  <si>
    <t xml:space="preserve">Lù Văn Lán </t>
  </si>
  <si>
    <t xml:space="preserve">Lò Văn Thường </t>
  </si>
  <si>
    <t>Cà Văn Túng</t>
  </si>
  <si>
    <t xml:space="preserve">Lò Xuân Ơn </t>
  </si>
  <si>
    <t xml:space="preserve">Tòng Thị È </t>
  </si>
  <si>
    <t xml:space="preserve">Lù Văn Cu </t>
  </si>
  <si>
    <t xml:space="preserve">Tòng Văn Dùi </t>
  </si>
  <si>
    <t xml:space="preserve">Tòng Thị Chè </t>
  </si>
  <si>
    <t xml:space="preserve">Quàng Văn Đán </t>
  </si>
  <si>
    <t xml:space="preserve">Quàng Thị Hặc </t>
  </si>
  <si>
    <t>Tòng Văn Ngoan</t>
  </si>
  <si>
    <t xml:space="preserve">Lò Văn Saư </t>
  </si>
  <si>
    <t xml:space="preserve">Lò Văn Lào </t>
  </si>
  <si>
    <t xml:space="preserve">Lò Văn Họp </t>
  </si>
  <si>
    <t xml:space="preserve">Lò Văn Nói </t>
  </si>
  <si>
    <t xml:space="preserve">Quàng Thị Inh </t>
  </si>
  <si>
    <t>Lù Văn San</t>
  </si>
  <si>
    <t xml:space="preserve">Lò Thị San </t>
  </si>
  <si>
    <t xml:space="preserve">Đèo Văn Pụi </t>
  </si>
  <si>
    <t xml:space="preserve">Lò Văn Nhật </t>
  </si>
  <si>
    <t>Quàng Văn Hồm</t>
  </si>
  <si>
    <t xml:space="preserve">Lò Thị Hinh </t>
  </si>
  <si>
    <t xml:space="preserve">Tòng Văn Bưởi </t>
  </si>
  <si>
    <t xml:space="preserve">Lèo Hồng Nọi </t>
  </si>
  <si>
    <t xml:space="preserve">Hà Duy Tuấn </t>
  </si>
  <si>
    <t xml:space="preserve">Lò Mai Châm </t>
  </si>
  <si>
    <t xml:space="preserve">Đào Quốc Ân </t>
  </si>
  <si>
    <t xml:space="preserve">Nguyễn văn Bia </t>
  </si>
  <si>
    <t>Nguyễn Thị Ngụ</t>
  </si>
  <si>
    <t xml:space="preserve">Lù Thị Nọi </t>
  </si>
  <si>
    <t xml:space="preserve">Lò Văn Nhại </t>
  </si>
  <si>
    <t>Bản Lọng Bon</t>
  </si>
  <si>
    <t xml:space="preserve">Tòng Văn Sinh </t>
  </si>
  <si>
    <t xml:space="preserve">Lò Văn Trực </t>
  </si>
  <si>
    <t xml:space="preserve">Lò Văn Luổng </t>
  </si>
  <si>
    <t>Cầm Thị Tiếng</t>
  </si>
  <si>
    <t xml:space="preserve">Lò Thị Lan </t>
  </si>
  <si>
    <t>Lò Thị Phụng</t>
  </si>
  <si>
    <t xml:space="preserve">Tòng Thị Hôm </t>
  </si>
  <si>
    <t xml:space="preserve">Tòng Văn Ban </t>
  </si>
  <si>
    <t xml:space="preserve">Lò văn Chựa </t>
  </si>
  <si>
    <t xml:space="preserve">Tòng Văn Thái </t>
  </si>
  <si>
    <t xml:space="preserve">Lò Văn È </t>
  </si>
  <si>
    <t xml:space="preserve">Tòng Văn Pẩu </t>
  </si>
  <si>
    <t>Tòng Thị Yêu</t>
  </si>
  <si>
    <t xml:space="preserve">Lù Văn Vang </t>
  </si>
  <si>
    <t>Tiểu khu II</t>
  </si>
  <si>
    <t xml:space="preserve">Hoàng Thị Phương </t>
  </si>
  <si>
    <t xml:space="preserve">Lù Văn Lương </t>
  </si>
  <si>
    <t xml:space="preserve">Quàng Văn Tinh </t>
  </si>
  <si>
    <t xml:space="preserve">Hà Bình Phương </t>
  </si>
  <si>
    <t xml:space="preserve">Quàng Văn Hiêng </t>
  </si>
  <si>
    <t xml:space="preserve">Lò Văn Hoan </t>
  </si>
  <si>
    <t>Hồ Xuân Vui</t>
  </si>
  <si>
    <t>Lò Văn Dương</t>
  </si>
  <si>
    <t xml:space="preserve">Nguyễn Hồng Huấn  </t>
  </si>
  <si>
    <t xml:space="preserve">Trần Thị Lúa  </t>
  </si>
  <si>
    <t xml:space="preserve">Lê Kế Dũng  </t>
  </si>
  <si>
    <t xml:space="preserve">Nguyễn Ngọc Châu </t>
  </si>
  <si>
    <t>Lưu Trường Sơn</t>
  </si>
  <si>
    <t xml:space="preserve">Nguyễn Văn Ý </t>
  </si>
  <si>
    <t>Giang Lê Ánh</t>
  </si>
  <si>
    <t>Đỗ Thị Tha</t>
  </si>
  <si>
    <t>Cà Văn Lánh</t>
  </si>
  <si>
    <t>Cà Văn Nhật</t>
  </si>
  <si>
    <t>Nguyễn Văn Hỏi</t>
  </si>
  <si>
    <t>Nguyễn Văn Chiến</t>
  </si>
  <si>
    <t>Lò Văn Kính</t>
  </si>
  <si>
    <t>Bản Ban</t>
  </si>
  <si>
    <t>Đỗ Lê Đô</t>
  </si>
  <si>
    <t>Nguyễn Huy Liệu</t>
  </si>
  <si>
    <t>Đào Thị Thành</t>
  </si>
  <si>
    <t>Cà Văn Xương</t>
  </si>
  <si>
    <t>Cà Văn Vinh</t>
  </si>
  <si>
    <t>Lò Văn Định</t>
  </si>
  <si>
    <t>Lò Văn Ơn</t>
  </si>
  <si>
    <t>Tòng Văn Phanh</t>
  </si>
  <si>
    <t>Cà (Tòng) Văn Yên</t>
  </si>
  <si>
    <t>Cà Văn Mống</t>
  </si>
  <si>
    <t>Nguyễn Nhật Hân</t>
  </si>
  <si>
    <t>Nguyễn Văn Mật</t>
  </si>
  <si>
    <t>Nguyễn Đình Đáng</t>
  </si>
  <si>
    <t>Hồ Văn Chương</t>
  </si>
  <si>
    <t xml:space="preserve">Quàng Văn Bàng </t>
  </si>
  <si>
    <t>Lưu Thế Hệ</t>
  </si>
  <si>
    <t>Nguyễn Văn Đông</t>
  </si>
  <si>
    <t>Ngô Văn Tiếu</t>
  </si>
  <si>
    <t>Đoàn Ngọc Chiểu</t>
  </si>
  <si>
    <t xml:space="preserve">Dương Văn Chiến </t>
  </si>
  <si>
    <t>Cà Văn Muôn</t>
  </si>
  <si>
    <t>Lèo Văn Khang</t>
  </si>
  <si>
    <t>Quàng Văn Học</t>
  </si>
  <si>
    <t>Cà Văn Piến</t>
  </si>
  <si>
    <t xml:space="preserve">Tòng Văn Chaư </t>
  </si>
  <si>
    <t xml:space="preserve">Lừ Thị Tóm </t>
  </si>
  <si>
    <t>Cà Thị Phong</t>
  </si>
  <si>
    <t>Nguyễn Thế Ngọc</t>
  </si>
  <si>
    <t>Nguyễn Thị Khoa</t>
  </si>
  <si>
    <t>Cà Văn Thích</t>
  </si>
  <si>
    <t>Cà Văn Ính</t>
  </si>
  <si>
    <t>Quàng Văn Nhung</t>
  </si>
  <si>
    <t>Bùi Năng Bẹ</t>
  </si>
  <si>
    <t>Phạm Minh Thắm</t>
  </si>
  <si>
    <t>Tòng Văn Lền</t>
  </si>
  <si>
    <t>Nguyễn Hữu Hùng</t>
  </si>
  <si>
    <t xml:space="preserve">Nguyễn Trọng Ân </t>
  </si>
  <si>
    <t>Đinh Thị Sâm</t>
  </si>
  <si>
    <t>Nguyễn Hồng Đức</t>
  </si>
  <si>
    <t>Trần Xuân Hiến</t>
  </si>
  <si>
    <t>Nguyễn Đức Toàn</t>
  </si>
  <si>
    <t>Lò Thị Lẻ</t>
  </si>
  <si>
    <t>Cà Văn Chính</t>
  </si>
  <si>
    <t>Ngô Xuân Mỵ</t>
  </si>
  <si>
    <t>Nguyễn Bá Vấn</t>
  </si>
  <si>
    <t>Nguyễn Tuấn Đạt</t>
  </si>
  <si>
    <t>Lò Văn Hao</t>
  </si>
  <si>
    <t xml:space="preserve">Điêu Chính Pánh </t>
  </si>
  <si>
    <t xml:space="preserve">Nguyễn Mạnh Hoà </t>
  </si>
  <si>
    <t>Trần Xuân Khá</t>
  </si>
  <si>
    <t>Nguyễn Thế Ninh</t>
  </si>
  <si>
    <t>Điêu Chính Nhạn</t>
  </si>
  <si>
    <t>Bản Pắc Ma</t>
  </si>
  <si>
    <t>Tòng Văn Đức</t>
  </si>
  <si>
    <t>Pắc Ma</t>
  </si>
  <si>
    <t>Lèo Văn Lả</t>
  </si>
  <si>
    <t>Quàng Văn Ù</t>
  </si>
  <si>
    <t>Nguyễn Thị Ngà</t>
  </si>
  <si>
    <t>Quàng Văn Tương</t>
  </si>
  <si>
    <t>Lò Hồng Sơn</t>
  </si>
  <si>
    <t>Lù Văn Nọi</t>
  </si>
  <si>
    <t xml:space="preserve">Lù Văn Hặc </t>
  </si>
  <si>
    <t>Lò Thị Nhung</t>
  </si>
  <si>
    <t>Lù Văn Châm</t>
  </si>
  <si>
    <t xml:space="preserve">Lò Văn Anh </t>
  </si>
  <si>
    <t>Lò Văn Hổn</t>
  </si>
  <si>
    <t>Lò Văn Lo</t>
  </si>
  <si>
    <t xml:space="preserve">Cầm Ngọc Oanh </t>
  </si>
  <si>
    <t>Tòng Văn Vui</t>
  </si>
  <si>
    <t>Tòng Văn Phú</t>
  </si>
  <si>
    <t>Hoàng Đình Tiếng</t>
  </si>
  <si>
    <t>Lù Văn Hao</t>
  </si>
  <si>
    <t xml:space="preserve">Tòng Văn Hún </t>
  </si>
  <si>
    <t xml:space="preserve">Tòng Văn Pản </t>
  </si>
  <si>
    <t>Quàng Văn Chân</t>
  </si>
  <si>
    <t>Tòng Văn Đưa</t>
  </si>
  <si>
    <t>Quàng Văn Xương</t>
  </si>
  <si>
    <t>Quàng Văn Hinh</t>
  </si>
  <si>
    <t>Bản Phiêng Hay</t>
  </si>
  <si>
    <t>Lò Văn Pậu</t>
  </si>
  <si>
    <t xml:space="preserve">Lò Văn Bốn </t>
  </si>
  <si>
    <t>Ngô Thị Sử</t>
  </si>
  <si>
    <t>Tiểu Khu I</t>
  </si>
  <si>
    <t>Trần Quang Tiến</t>
  </si>
  <si>
    <t>Nguyễn Hữu Thất</t>
  </si>
  <si>
    <t>Dương Thị Phấn</t>
  </si>
  <si>
    <t>Cầm Long Thắng</t>
  </si>
  <si>
    <t xml:space="preserve">Lò Thị Tỉnh </t>
  </si>
  <si>
    <t>Lò Thị Bưởng</t>
  </si>
  <si>
    <t>Lò Văn Chu</t>
  </si>
  <si>
    <t>Lò Văn Dạ</t>
  </si>
  <si>
    <t>Lò Văn Sam</t>
  </si>
  <si>
    <t>Cà Văn Hiến</t>
  </si>
  <si>
    <t>Quàng Văn Khổ</t>
  </si>
  <si>
    <t>Quàng Văn Bình</t>
  </si>
  <si>
    <t>Lò Thị Phanh</t>
  </si>
  <si>
    <t>Lù Văn Mẳn</t>
  </si>
  <si>
    <t xml:space="preserve">Hoàng Thị Nguyệt </t>
  </si>
  <si>
    <t>Lò Văn Ành</t>
  </si>
  <si>
    <t>Lò Thị Xuân</t>
  </si>
  <si>
    <t>Lò Văn Lụng</t>
  </si>
  <si>
    <t xml:space="preserve">Lò Văn Chom </t>
  </si>
  <si>
    <t xml:space="preserve">Lò Văn Hảo </t>
  </si>
  <si>
    <t xml:space="preserve">Lò Văn Dưỡng </t>
  </si>
  <si>
    <t xml:space="preserve">Lò Văn Hải </t>
  </si>
  <si>
    <t xml:space="preserve">Cà Thị Kiên </t>
  </si>
  <si>
    <t>Lò Văn Lè</t>
  </si>
  <si>
    <t>Lò Văn Là</t>
  </si>
  <si>
    <t xml:space="preserve">Lò Văn Dành </t>
  </si>
  <si>
    <t>Hà Văn Ký</t>
  </si>
  <si>
    <t xml:space="preserve">Tòng Văn Nhì </t>
  </si>
  <si>
    <t>Lò Văn Cậu</t>
  </si>
  <si>
    <t>Tòng Thị Viềng</t>
  </si>
  <si>
    <t xml:space="preserve">Lò Thị Ín </t>
  </si>
  <si>
    <t>Quàng Văn Pậu</t>
  </si>
  <si>
    <t>Hà Văn Pụa</t>
  </si>
  <si>
    <t xml:space="preserve">Lò Văn Khụt </t>
  </si>
  <si>
    <t xml:space="preserve">Lò Văn Nò </t>
  </si>
  <si>
    <t xml:space="preserve">Quàng Văn Đôi </t>
  </si>
  <si>
    <t xml:space="preserve">Lò Văn Kính </t>
  </si>
  <si>
    <t>Lèo Thị Sọn</t>
  </si>
  <si>
    <t>Quàng Văn Chung</t>
  </si>
  <si>
    <t>Quàng Thị Nò</t>
  </si>
  <si>
    <t>Lù Văn Minh</t>
  </si>
  <si>
    <t>Lù Văn Chung</t>
  </si>
  <si>
    <t>Tòng Văn Xuân</t>
  </si>
  <si>
    <t>Đèo Văn Yên</t>
  </si>
  <si>
    <t>Nguyễn Thị Phụng</t>
  </si>
  <si>
    <t>Lò Chí Yên</t>
  </si>
  <si>
    <t>Tạ Thị Quyển</t>
  </si>
  <si>
    <t>Phạm Thị Thanh</t>
  </si>
  <si>
    <t>Tiểu Khu II</t>
  </si>
  <si>
    <t>Phạm Văn Công</t>
  </si>
  <si>
    <t>Lù Văn Phớ</t>
  </si>
  <si>
    <t xml:space="preserve">Quàng Văn Dậu </t>
  </si>
  <si>
    <t>Lò Văn Ngân</t>
  </si>
  <si>
    <t xml:space="preserve">Quàng Văn Tốt </t>
  </si>
  <si>
    <t>Lò Văn Linh</t>
  </si>
  <si>
    <t>Lù Thị Xe</t>
  </si>
  <si>
    <t>Vì Văn Phớ</t>
  </si>
  <si>
    <t>Bản Hịa</t>
  </si>
  <si>
    <t>Lò Văn Thái</t>
  </si>
  <si>
    <t>Quàng Văn Pâng</t>
  </si>
  <si>
    <t>Lò Thị Biêng</t>
  </si>
  <si>
    <t>Lèo Văn Chựng</t>
  </si>
  <si>
    <t>Lèo Văn Phanh</t>
  </si>
  <si>
    <t>Lèo Văn Ơn</t>
  </si>
  <si>
    <t>Lèo Văn Hinh</t>
  </si>
  <si>
    <t>Đèo Văn Muôn</t>
  </si>
  <si>
    <t>Lèo Văn Uổng</t>
  </si>
  <si>
    <t>Lèo Thị Phúc</t>
  </si>
  <si>
    <t>Bản Lun</t>
  </si>
  <si>
    <t xml:space="preserve">Lèo Thị Nhại </t>
  </si>
  <si>
    <t>Lèo Văn Tồn</t>
  </si>
  <si>
    <t>Lèo Văn Sinh</t>
  </si>
  <si>
    <t>Tòng Thị Tiếng</t>
  </si>
  <si>
    <t>Lò Văn Ộm</t>
  </si>
  <si>
    <t>Lù Văn Lanh</t>
  </si>
  <si>
    <t>Lò Văn Số</t>
  </si>
  <si>
    <t>Púng</t>
  </si>
  <si>
    <t>Cà Văn An</t>
  </si>
  <si>
    <t>Lù Thị Cáy</t>
  </si>
  <si>
    <t>Tòng Văn Pản</t>
  </si>
  <si>
    <t>Quàng Văn Địa</t>
  </si>
  <si>
    <t>Quàng Thị Túi</t>
  </si>
  <si>
    <t>Lò Văn Họp</t>
  </si>
  <si>
    <t>Lường Văn Phóng</t>
  </si>
  <si>
    <t xml:space="preserve">Cà Văn Mụa </t>
  </si>
  <si>
    <t xml:space="preserve">Cà Văn Đại </t>
  </si>
  <si>
    <t xml:space="preserve">Cà Văn Kiêm </t>
  </si>
  <si>
    <t xml:space="preserve">Cà Văn Sum </t>
  </si>
  <si>
    <t xml:space="preserve">Cà Thị Cáy </t>
  </si>
  <si>
    <t xml:space="preserve">Cà Văn Công </t>
  </si>
  <si>
    <t xml:space="preserve">Bản Ca Láp </t>
  </si>
  <si>
    <t xml:space="preserve">Cà Văn Phúc </t>
  </si>
  <si>
    <t xml:space="preserve">Cà Văn Ổng </t>
  </si>
  <si>
    <t xml:space="preserve">Cà Văn Bó </t>
  </si>
  <si>
    <t xml:space="preserve">Cà Văn Ùi </t>
  </si>
  <si>
    <t xml:space="preserve">Thào Súa Sáo </t>
  </si>
  <si>
    <t xml:space="preserve">Bản Nặm Tròn </t>
  </si>
  <si>
    <t xml:space="preserve">Quàng Văn Ẹ </t>
  </si>
  <si>
    <t xml:space="preserve">Bản Nà Lo </t>
  </si>
  <si>
    <t>Cà Thị Hôm</t>
  </si>
  <si>
    <t xml:space="preserve">Cà Văn Mầng </t>
  </si>
  <si>
    <t xml:space="preserve">Tòng văn Pành </t>
  </si>
  <si>
    <t xml:space="preserve">Lò Văn Tính </t>
  </si>
  <si>
    <t>Cà Văn Hao</t>
  </si>
  <si>
    <t xml:space="preserve">Tòng Văn Bun </t>
  </si>
  <si>
    <t xml:space="preserve">Cà Văn Dệ </t>
  </si>
  <si>
    <t>Cà văn Hôm</t>
  </si>
  <si>
    <t xml:space="preserve">Cà Văn Thiếc </t>
  </si>
  <si>
    <t xml:space="preserve">Tòng Văn Sỹ </t>
  </si>
  <si>
    <t>Quàng Văn Hôm</t>
  </si>
  <si>
    <t>Lù Văn Xôn</t>
  </si>
  <si>
    <t>Cà Văn Phớ</t>
  </si>
  <si>
    <t>Lù Văn Ứt</t>
  </si>
  <si>
    <t xml:space="preserve">Bản Nà Ngùa </t>
  </si>
  <si>
    <t xml:space="preserve">Tòng Văn Hông </t>
  </si>
  <si>
    <t xml:space="preserve">Lò Văn Chúng </t>
  </si>
  <si>
    <t xml:space="preserve">Cà Thị Ón </t>
  </si>
  <si>
    <t>Tòng Văn Ân</t>
  </si>
  <si>
    <t>Lò Văn Phiu</t>
  </si>
  <si>
    <t xml:space="preserve">Bản Híp   </t>
  </si>
  <si>
    <t xml:space="preserve">Cà Văn Hiệp </t>
  </si>
  <si>
    <t xml:space="preserve">Cà Văn Hướng </t>
  </si>
  <si>
    <t>Cà Văn Sẹn</t>
  </si>
  <si>
    <t>Lò Văn Cường</t>
  </si>
  <si>
    <t xml:space="preserve">Tòng Văn Kông </t>
  </si>
  <si>
    <t xml:space="preserve">Bản Ót nọi </t>
  </si>
  <si>
    <t xml:space="preserve">Cà Thị Liền </t>
  </si>
  <si>
    <t xml:space="preserve">Lèo Văn Lả </t>
  </si>
  <si>
    <t xml:space="preserve">Bản Ót Luông </t>
  </si>
  <si>
    <t xml:space="preserve">Lò Văn Hìa </t>
  </si>
  <si>
    <t>Bản Hôm</t>
  </si>
  <si>
    <t xml:space="preserve">Lò Văn Song </t>
  </si>
  <si>
    <t xml:space="preserve">Quàng Văn Khụt </t>
  </si>
  <si>
    <t xml:space="preserve">Quàng Thị Long </t>
  </si>
  <si>
    <t xml:space="preserve">Lò Thị Hương </t>
  </si>
  <si>
    <t xml:space="preserve">Lèo Văn Inh </t>
  </si>
  <si>
    <t xml:space="preserve">Bản Hùn </t>
  </si>
  <si>
    <t xml:space="preserve">Quàng Văn Xương </t>
  </si>
  <si>
    <t xml:space="preserve">Quàng Văn È </t>
  </si>
  <si>
    <t>Cà Thị Luân</t>
  </si>
  <si>
    <t xml:space="preserve">Quàng Văn Nhì </t>
  </si>
  <si>
    <t xml:space="preserve">Lò Văn Học </t>
  </si>
  <si>
    <t>Quàng Văn Bun</t>
  </si>
  <si>
    <t>Quàng Văn Inh</t>
  </si>
  <si>
    <t xml:space="preserve">Lèo Văn Khiến </t>
  </si>
  <si>
    <t xml:space="preserve">Lường Văn Phúc </t>
  </si>
  <si>
    <t xml:space="preserve">Tòng Văn phương </t>
  </si>
  <si>
    <t xml:space="preserve">Quàng Thị Hom </t>
  </si>
  <si>
    <t xml:space="preserve">Quàng Thị Inh </t>
  </si>
  <si>
    <t xml:space="preserve">Cà Văn Inh </t>
  </si>
  <si>
    <t xml:space="preserve">Lù Thị Trực </t>
  </si>
  <si>
    <t xml:space="preserve">Lò Thị Thái </t>
  </si>
  <si>
    <t>Tòng Văn Tom</t>
  </si>
  <si>
    <t xml:space="preserve">Lường Thị Mụa </t>
  </si>
  <si>
    <t xml:space="preserve">Quàng Văn Tược </t>
  </si>
  <si>
    <t xml:space="preserve">Lường Thị Hảy </t>
  </si>
  <si>
    <t xml:space="preserve">Bản Dầu </t>
  </si>
  <si>
    <t xml:space="preserve">Quàng văn Kìa </t>
  </si>
  <si>
    <t xml:space="preserve">Lường Văn Chựa </t>
  </si>
  <si>
    <t xml:space="preserve">Tòng Thị Ỏi </t>
  </si>
  <si>
    <t xml:space="preserve">Tòng Văn Khoán </t>
  </si>
  <si>
    <t xml:space="preserve">Tòng Văn Bun </t>
  </si>
  <si>
    <t xml:space="preserve">Lò Thị Lặn </t>
  </si>
  <si>
    <t xml:space="preserve">Đặng Xuân Thành </t>
  </si>
  <si>
    <t>Chiềng Yên</t>
  </si>
  <si>
    <t xml:space="preserve">Vì Văn Hom </t>
  </si>
  <si>
    <t xml:space="preserve">Lò Văn Kha </t>
  </si>
  <si>
    <t xml:space="preserve">Tòng Văn Sừa </t>
  </si>
  <si>
    <t xml:space="preserve">Quàng Văn Tiêng </t>
  </si>
  <si>
    <t>Quàng Thị Khùm</t>
  </si>
  <si>
    <t>Quàng Thị Sai</t>
  </si>
  <si>
    <t>Lò Văn Chom</t>
  </si>
  <si>
    <t>TRÊN ĐỊA BÀN HUYỆN BẮC YÊN</t>
  </si>
  <si>
    <t>Thuộc diện xây mới nhà ở (hỗ trợ 40 triệu đồng/hộ)</t>
  </si>
  <si>
    <t>Thuộc diện sửa chữa nhà ở (hỗ trợ 20 triệu đồng/hộ)</t>
  </si>
  <si>
    <t>THỊ TRẤN BẮC YÊN</t>
  </si>
  <si>
    <t>Lò Xuân Phương</t>
  </si>
  <si>
    <t xml:space="preserve">Tiểu khu 4 </t>
  </si>
  <si>
    <t>Mùi Văn Nhờ</t>
  </si>
  <si>
    <t xml:space="preserve">Phiêng Ban 3 </t>
  </si>
  <si>
    <t xml:space="preserve"> Hoàng Văn Phương</t>
  </si>
  <si>
    <t>Phiêng Ban 2</t>
  </si>
  <si>
    <t>Vũ Thị Nước</t>
  </si>
  <si>
    <t xml:space="preserve">Tiểu khu 3 </t>
  </si>
  <si>
    <t>Lường Văn Mơ</t>
  </si>
  <si>
    <t>Lò Thị Hặt</t>
  </si>
  <si>
    <t>Mùi Văn Lứt</t>
  </si>
  <si>
    <t>Đỗ Văn Phán</t>
  </si>
  <si>
    <t>Văn Ban</t>
  </si>
  <si>
    <t>Hoàng Hà Lĩnh</t>
  </si>
  <si>
    <t>Phiêng Ban 1</t>
  </si>
  <si>
    <t>Lường Văn Nùi</t>
  </si>
  <si>
    <t>Đinh Văn Sai</t>
  </si>
  <si>
    <t>Hà Thị Nguyên</t>
  </si>
  <si>
    <t>Lê Quang Hiển</t>
  </si>
  <si>
    <t>Bùi Thị Hợi</t>
  </si>
  <si>
    <t>XÃ PHIÊNG BAN</t>
  </si>
  <si>
    <t xml:space="preserve">Mùi Văn Sặp </t>
  </si>
  <si>
    <t xml:space="preserve">Cao Đa I </t>
  </si>
  <si>
    <t xml:space="preserve">Sa Ngọc Nhoe </t>
  </si>
  <si>
    <t xml:space="preserve">Đinh Thị Yên </t>
  </si>
  <si>
    <t>Cao Đa I</t>
  </si>
  <si>
    <t xml:space="preserve">Bản Hý </t>
  </si>
  <si>
    <t xml:space="preserve">Lường Văn Chim </t>
  </si>
  <si>
    <t xml:space="preserve">Cao Đa II </t>
  </si>
  <si>
    <t>Lò Văn Ếu</t>
  </si>
  <si>
    <t xml:space="preserve">Bản Cang </t>
  </si>
  <si>
    <t xml:space="preserve">Lò Đức Nhe </t>
  </si>
  <si>
    <t xml:space="preserve">Mùi Văn Lè </t>
  </si>
  <si>
    <t xml:space="preserve">Đinh Văn Chăn </t>
  </si>
  <si>
    <t xml:space="preserve">Lò Văn Lạch </t>
  </si>
  <si>
    <t xml:space="preserve">Lò Văn Canh </t>
  </si>
  <si>
    <t>Bản Lào Lay</t>
  </si>
  <si>
    <t xml:space="preserve">Vi Minh Đô  </t>
  </si>
  <si>
    <t xml:space="preserve">Đinh Công Liêng </t>
  </si>
  <si>
    <t xml:space="preserve">Đinh Công Ành </t>
  </si>
  <si>
    <t>Bản Hý</t>
  </si>
  <si>
    <t xml:space="preserve">Hoàng Văn Chơn </t>
  </si>
  <si>
    <t>Cao Đa II</t>
  </si>
  <si>
    <t xml:space="preserve">Lò Văn Pậng </t>
  </si>
  <si>
    <t xml:space="preserve">Lò Văn No </t>
  </si>
  <si>
    <t xml:space="preserve">Mùa A Tráng </t>
  </si>
  <si>
    <t>P. Ban B</t>
  </si>
  <si>
    <t xml:space="preserve">Mùa A Sồng </t>
  </si>
  <si>
    <t xml:space="preserve">Rừng Tre </t>
  </si>
  <si>
    <t xml:space="preserve">Lường Văn Mầu </t>
  </si>
  <si>
    <t xml:space="preserve">Đinh Thị Cứu </t>
  </si>
  <si>
    <t xml:space="preserve">Mùi Thị Sưa </t>
  </si>
  <si>
    <t xml:space="preserve">Lường Văn Mơ </t>
  </si>
  <si>
    <t>Lào Lay</t>
  </si>
  <si>
    <t xml:space="preserve">Lường Văn Như </t>
  </si>
  <si>
    <t>Lò Tiến Nhai</t>
  </si>
  <si>
    <t xml:space="preserve">Lường Văn De </t>
  </si>
  <si>
    <t>Lường Văn Giàng</t>
  </si>
  <si>
    <t>XÃ HỒNG NGÀI</t>
  </si>
  <si>
    <t xml:space="preserve">Lò Văn Liếng </t>
  </si>
  <si>
    <t xml:space="preserve">Bản Đung </t>
  </si>
  <si>
    <t xml:space="preserve">Lò Thị Thó </t>
  </si>
  <si>
    <t>Bản Đung</t>
  </si>
  <si>
    <t>Sa Thị Chắp</t>
  </si>
  <si>
    <t xml:space="preserve">Bản Giàng </t>
  </si>
  <si>
    <t xml:space="preserve">Đinh Công Chính </t>
  </si>
  <si>
    <t xml:space="preserve">Lò Văn Nhiều </t>
  </si>
  <si>
    <t>Lò Đức Ơn</t>
  </si>
  <si>
    <t>Bản Giàng</t>
  </si>
  <si>
    <t xml:space="preserve">Lò Văn Áo </t>
  </si>
  <si>
    <t xml:space="preserve">Lường Văn Nhương </t>
  </si>
  <si>
    <t xml:space="preserve">Hà Văn Họn </t>
  </si>
  <si>
    <t xml:space="preserve">Giàng A Tu </t>
  </si>
  <si>
    <t>Bản Hồng Ngài</t>
  </si>
  <si>
    <t>Hà Thị Uôn</t>
  </si>
  <si>
    <t>XÃ SONG PE</t>
  </si>
  <si>
    <t>Đinh Thị Mịn</t>
  </si>
  <si>
    <t xml:space="preserve">Bản Mong </t>
  </si>
  <si>
    <t>Đinh Văn Thợc</t>
  </si>
  <si>
    <t>Bản Ngậm</t>
  </si>
  <si>
    <t>Lường Việt Uôn</t>
  </si>
  <si>
    <t>XÃ CHIM VÀN</t>
  </si>
  <si>
    <t>Mùi Thị Lừ</t>
  </si>
  <si>
    <t xml:space="preserve">Bản Vàn </t>
  </si>
  <si>
    <t>Mùi Thị Ngằn</t>
  </si>
  <si>
    <t>Bản Vàn</t>
  </si>
  <si>
    <t xml:space="preserve">Đinh Văn Dồn </t>
  </si>
  <si>
    <t>Lò Văn Dong</t>
  </si>
  <si>
    <t xml:space="preserve">Bản Chim Hạ </t>
  </si>
  <si>
    <t>Lò Văn Bót</t>
  </si>
  <si>
    <t>Bản Chim Hạ</t>
  </si>
  <si>
    <t>XÃ PẮC NGÀ</t>
  </si>
  <si>
    <t>Lò Văn Khó</t>
  </si>
  <si>
    <t xml:space="preserve">Bản Ảng </t>
  </si>
  <si>
    <t>Hà Văn Muôn</t>
  </si>
  <si>
    <t>Bản Lừm Hạ</t>
  </si>
  <si>
    <t>Vì Văn Sòng</t>
  </si>
  <si>
    <t>Bản Pắc Ngà</t>
  </si>
  <si>
    <t>Lò Văn Sấc</t>
  </si>
  <si>
    <t>Bản Bước</t>
  </si>
  <si>
    <t>Hoàng Văn Đưa</t>
  </si>
  <si>
    <t>Bản Nong Cóc</t>
  </si>
  <si>
    <t>Hà Văn Sìn</t>
  </si>
  <si>
    <t>Lừm Thượng A</t>
  </si>
  <si>
    <t>Hoàng Hồng Son</t>
  </si>
  <si>
    <t>Bản Ảng</t>
  </si>
  <si>
    <t>Lò Văn Văn</t>
  </si>
  <si>
    <t>Người hoạt đồng kháng chiến</t>
  </si>
  <si>
    <t>Bản Lừm Thượng C</t>
  </si>
  <si>
    <t>Lèo Văn Sam</t>
  </si>
  <si>
    <t>XÃ MƯỜNG KHOA</t>
  </si>
  <si>
    <t>Nguyễn Hồng Anh</t>
  </si>
  <si>
    <t xml:space="preserve">Bản Phố </t>
  </si>
  <si>
    <t xml:space="preserve">Lừ Văn Chương </t>
  </si>
  <si>
    <t xml:space="preserve">Bản Chạng </t>
  </si>
  <si>
    <t>Lừ Thị Hóm</t>
  </si>
  <si>
    <t>Bản Khoa</t>
  </si>
  <si>
    <t xml:space="preserve">Đinh Văn Mách </t>
  </si>
  <si>
    <t xml:space="preserve">Lừ Văn Hảy </t>
  </si>
  <si>
    <t>XÃ CHIỀNG SẠI</t>
  </si>
  <si>
    <t xml:space="preserve">Mùi Thị Lai </t>
  </si>
  <si>
    <t>Bản Mõm Bò</t>
  </si>
  <si>
    <t>XÃ TẠ KHOA</t>
  </si>
  <si>
    <t>Quàng Văn Then</t>
  </si>
  <si>
    <t>Bản Co Mị</t>
  </si>
  <si>
    <t>Hoàng Văn Nhánh</t>
  </si>
  <si>
    <t>Đinh Thị Hớt</t>
  </si>
  <si>
    <t>Lò Văn Cuội</t>
  </si>
  <si>
    <t>Đinh Văn Khưn</t>
  </si>
  <si>
    <t>Đinh Thị Kìu</t>
  </si>
  <si>
    <t>Lò Kiên Định</t>
  </si>
  <si>
    <t>Mùi Thị Dột</t>
  </si>
  <si>
    <t xml:space="preserve">Đinh Văn Lý </t>
  </si>
  <si>
    <t>Phiêng Ban 3</t>
  </si>
  <si>
    <t>Nguyễn Đức Nhuận</t>
  </si>
  <si>
    <t>Nguyễn Đức An</t>
  </si>
  <si>
    <t>Phạm Bình Chính</t>
  </si>
  <si>
    <t>Đinh Văn Tôn</t>
  </si>
  <si>
    <t>Nguyễn Đức Thân</t>
  </si>
  <si>
    <t>Bùi Thị Thủ</t>
  </si>
  <si>
    <t>Phùng Văn Ngành</t>
  </si>
  <si>
    <t>Lò Thị Hin</t>
  </si>
  <si>
    <t>Hoàng Ngọc Cần</t>
  </si>
  <si>
    <t>Sa Đại Gan</t>
  </si>
  <si>
    <t>Hoàng Đình Côi</t>
  </si>
  <si>
    <t>Mùi Văn Buông</t>
  </si>
  <si>
    <t>Nguyễn Thị Hường</t>
  </si>
  <si>
    <t>Lò Xuân Kín</t>
  </si>
  <si>
    <t>Nguyễn Hồng Điệp</t>
  </si>
  <si>
    <t xml:space="preserve">Hà Văn Thắng </t>
  </si>
  <si>
    <t>Đào Đăng Sơn</t>
  </si>
  <si>
    <t>Đỗ Thị Phong</t>
  </si>
  <si>
    <t>Đinh Thành Tính</t>
  </si>
  <si>
    <t>Cầm Thị Khiêu</t>
  </si>
  <si>
    <t>Lường Xuân Nhung</t>
  </si>
  <si>
    <t>Hoàng Thị Nảy</t>
  </si>
  <si>
    <t xml:space="preserve">Lò Thị Dôi </t>
  </si>
  <si>
    <t>Hoàng Văn Uân</t>
  </si>
  <si>
    <t>Lường Văn Tia</t>
  </si>
  <si>
    <t>Hà Văn Khụỵ</t>
  </si>
  <si>
    <t>Lường Văn È</t>
  </si>
  <si>
    <t>Lò Văn Nho</t>
  </si>
  <si>
    <t>Lường Văn Banh</t>
  </si>
  <si>
    <t xml:space="preserve">Lò Văn Khụy </t>
  </si>
  <si>
    <t xml:space="preserve">Lường Thị Lý </t>
  </si>
  <si>
    <t xml:space="preserve">Đinh Công Hót </t>
  </si>
  <si>
    <t xml:space="preserve">Lò Văn Nùa </t>
  </si>
  <si>
    <t xml:space="preserve">Lường Văn Hựa </t>
  </si>
  <si>
    <t xml:space="preserve">Lò Văn Ều </t>
  </si>
  <si>
    <t xml:space="preserve">Lường Văn Ngắt </t>
  </si>
  <si>
    <t xml:space="preserve">Vì Văn Vọm </t>
  </si>
  <si>
    <t xml:space="preserve">Lường Thị Yệc </t>
  </si>
  <si>
    <t xml:space="preserve">Vì Thị Hé </t>
  </si>
  <si>
    <t xml:space="preserve">Lò Văn Dê </t>
  </si>
  <si>
    <t xml:space="preserve">Lường Văn Sê </t>
  </si>
  <si>
    <t xml:space="preserve">Lường Văn Hợ </t>
  </si>
  <si>
    <t xml:space="preserve">Hoàng Đức Thái </t>
  </si>
  <si>
    <t xml:space="preserve">Lò Xuân Lương </t>
  </si>
  <si>
    <t xml:space="preserve">Lường Thị Nhọm </t>
  </si>
  <si>
    <t xml:space="preserve">Đinh Công Long </t>
  </si>
  <si>
    <t xml:space="preserve">Mùi Văn Nhiên </t>
  </si>
  <si>
    <t xml:space="preserve">Mùi Văn Phung </t>
  </si>
  <si>
    <t xml:space="preserve">Đinh Văn Nhính </t>
  </si>
  <si>
    <t xml:space="preserve">Lò Xuân Ngọc </t>
  </si>
  <si>
    <t xml:space="preserve">Đinh Công Liệc </t>
  </si>
  <si>
    <t xml:space="preserve">Đinh Công Min </t>
  </si>
  <si>
    <t xml:space="preserve">Lường Văn Úa </t>
  </si>
  <si>
    <t xml:space="preserve">Bạc Thị Mói </t>
  </si>
  <si>
    <t xml:space="preserve">Sa Văn Sót </t>
  </si>
  <si>
    <t>Lường Văn Mậu</t>
  </si>
  <si>
    <t xml:space="preserve">Hoàng Thị Dũng </t>
  </si>
  <si>
    <t xml:space="preserve">Lường Thị Én </t>
  </si>
  <si>
    <t xml:space="preserve">Sồng A Sáng </t>
  </si>
  <si>
    <t xml:space="preserve">Hoàng Hồng Thoi </t>
  </si>
  <si>
    <t xml:space="preserve">Hoàng Hà Như </t>
  </si>
  <si>
    <t xml:space="preserve">Lường Văn Ầm </t>
  </si>
  <si>
    <t xml:space="preserve">Lò Thị Ến </t>
  </si>
  <si>
    <t xml:space="preserve">Lường Thị Chương  </t>
  </si>
  <si>
    <t>Lò Thị Khùn</t>
  </si>
  <si>
    <t xml:space="preserve">Mùa A Sà </t>
  </si>
  <si>
    <t>P.Ban A</t>
  </si>
  <si>
    <t>Đinh Giang Ê</t>
  </si>
  <si>
    <t xml:space="preserve">Bản Chanh </t>
  </si>
  <si>
    <t>Đinh Văn Nhói</t>
  </si>
  <si>
    <t>Đinh Văn Đật</t>
  </si>
  <si>
    <t>Đinh Thị Phói</t>
  </si>
  <si>
    <t>Đinh Thị Minh</t>
  </si>
  <si>
    <t>Đinh Công Hấu</t>
  </si>
  <si>
    <t>Đinh Văn Ngường</t>
  </si>
  <si>
    <t xml:space="preserve">Bản Pe </t>
  </si>
  <si>
    <t>Đinh Thị Óm</t>
  </si>
  <si>
    <t>Mùi Thị Tắm</t>
  </si>
  <si>
    <t>Mùi Văn Tuối</t>
  </si>
  <si>
    <t>Trường Xuân Đón</t>
  </si>
  <si>
    <t xml:space="preserve">Bản Suối Song </t>
  </si>
  <si>
    <t xml:space="preserve">Hoàng Văn Pùa </t>
  </si>
  <si>
    <t>Chim Thượng</t>
  </si>
  <si>
    <t>Lò Văn Tương</t>
  </si>
  <si>
    <t>Lò Văn Niên</t>
  </si>
  <si>
    <t>Lò Văn Én</t>
  </si>
  <si>
    <t>Hoàng Văn Nình</t>
  </si>
  <si>
    <t>Bản Nà Phán</t>
  </si>
  <si>
    <t>Đặng Thị Hồi</t>
  </si>
  <si>
    <t>Mùi Văn Tanh</t>
  </si>
  <si>
    <t>Mùi Ngọc Đức</t>
  </si>
  <si>
    <t>Lò Văn Nhiều</t>
  </si>
  <si>
    <t>Cải B</t>
  </si>
  <si>
    <t>Hà Thị Ùm</t>
  </si>
  <si>
    <t>Suối Tù</t>
  </si>
  <si>
    <t>Lò Thị Piêng</t>
  </si>
  <si>
    <t>Lò Thị Bèo</t>
  </si>
  <si>
    <t>Lường Văn Khoáy</t>
  </si>
  <si>
    <t>Đinh Văn Phung</t>
  </si>
  <si>
    <t>Vì Văn Ẹo</t>
  </si>
  <si>
    <t>Bản Tà Ỉu</t>
  </si>
  <si>
    <t>Vì Văn Sạch</t>
  </si>
  <si>
    <t>Lò Văn Dánh</t>
  </si>
  <si>
    <t>Lừm Thượng C</t>
  </si>
  <si>
    <t>Quàng Thị Nhẫn</t>
  </si>
  <si>
    <t>Bản Chạng</t>
  </si>
  <si>
    <t>Quàng Thị Bẩn</t>
  </si>
  <si>
    <t>Lò Thị Xuấn</t>
  </si>
  <si>
    <t>Bản Chẹn</t>
  </si>
  <si>
    <t>Hoàng Văn Phúc</t>
  </si>
  <si>
    <t>Mè Thị Pí</t>
  </si>
  <si>
    <t>Lừ Thị Chỏn</t>
  </si>
  <si>
    <t xml:space="preserve">Lừ Văn Luống </t>
  </si>
  <si>
    <t xml:space="preserve">Quàng Văn Luống </t>
  </si>
  <si>
    <t xml:space="preserve">Vì  Duy Tân </t>
  </si>
  <si>
    <t>Bản Khọc A</t>
  </si>
  <si>
    <t xml:space="preserve">Hà Văn Nháo </t>
  </si>
  <si>
    <t>Bản Pót</t>
  </si>
  <si>
    <t>Lò Thị Đanh</t>
  </si>
  <si>
    <t>Bản Phố</t>
  </si>
  <si>
    <t>Vì Thi Sam</t>
  </si>
  <si>
    <t>Lò Văn Cứ</t>
  </si>
  <si>
    <t xml:space="preserve">Lừ Văn Lếch </t>
  </si>
  <si>
    <t xml:space="preserve">Lừ Văn Niếng </t>
  </si>
  <si>
    <t>Lừ Thị Vắng</t>
  </si>
  <si>
    <t xml:space="preserve">Hoàng Văn Hóm </t>
  </si>
  <si>
    <t>Bản Co Muồng</t>
  </si>
  <si>
    <t>Hoàng Văn Thiềng</t>
  </si>
  <si>
    <t xml:space="preserve">Đinh Văn Mún </t>
  </si>
  <si>
    <t>Bản Lái Ngài  </t>
  </si>
  <si>
    <t xml:space="preserve">Đinh Văn Lia </t>
  </si>
  <si>
    <t xml:space="preserve">Đinh Văn Mừ </t>
  </si>
  <si>
    <t>Bản Mõm Bò  </t>
  </si>
  <si>
    <t xml:space="preserve">Đinh Thị Viện </t>
  </si>
  <si>
    <t>Bản Nà Dòn</t>
  </si>
  <si>
    <t>Đinh Văn Phán</t>
  </si>
  <si>
    <t>Đinh Văn Ăm</t>
  </si>
  <si>
    <t>Bản Suối Ngang</t>
  </si>
  <si>
    <t>Đinh Hải Yến</t>
  </si>
  <si>
    <t xml:space="preserve">Lường Văn Ngồn </t>
  </si>
  <si>
    <t>Lừ Văn Luống</t>
  </si>
  <si>
    <t>Đinh Văn Thấy</t>
  </si>
  <si>
    <t>Bản Tà đò A</t>
  </si>
  <si>
    <t>- Quyết định 3080: Viết tắt của Quyết định 3080/QĐ-UBND ngày 28/11/2017 của UBND tỉnh</t>
  </si>
  <si>
    <t>Phụ lục 05</t>
  </si>
  <si>
    <t>TRÊN ĐỊA BÀN HUYỆN YÊN CHÂU</t>
  </si>
  <si>
    <t>Thuộc diện xây dựng mới nhà ở (40 triệu/hộ)</t>
  </si>
  <si>
    <t>Thuộc diện sửa chữa nhà ở (20 triệu/hộ)</t>
  </si>
  <si>
    <t>CHIỀNG ĐÔNG</t>
  </si>
  <si>
    <t>Lường Văn Quý</t>
  </si>
  <si>
    <t>Huân chương kháng chiến</t>
  </si>
  <si>
    <t>Bản Nhôm</t>
  </si>
  <si>
    <t>Hoàng Văn Núi</t>
  </si>
  <si>
    <t>Bản Hượn</t>
  </si>
  <si>
    <t>Hoàng Văn Phánh</t>
  </si>
  <si>
    <t>Bản Chai</t>
  </si>
  <si>
    <t>Hoàng Văn Sám</t>
  </si>
  <si>
    <t>Ban Thèn Luông</t>
  </si>
  <si>
    <t>Lò Văn Le</t>
  </si>
  <si>
    <t>Huy chương kháng chiến</t>
  </si>
  <si>
    <t>Nặm Ún</t>
  </si>
  <si>
    <t>Lò Văn Ô</t>
  </si>
  <si>
    <t>Ban Luông Mé</t>
  </si>
  <si>
    <t>Hoàng Văn Nói</t>
  </si>
  <si>
    <t>Bản Đông Tấu</t>
  </si>
  <si>
    <t>Quàng Thị Viễn</t>
  </si>
  <si>
    <t>Bản Na Pản</t>
  </si>
  <si>
    <t>Màu A Thò</t>
  </si>
  <si>
    <t>Bản Huổi Siểu</t>
  </si>
  <si>
    <t>Hoàng Văn Ngách</t>
  </si>
  <si>
    <t>Chất độc hóa học</t>
  </si>
  <si>
    <t>Hoàng Văn Nguyễn</t>
  </si>
  <si>
    <t>Bản Nặm Ún</t>
  </si>
  <si>
    <t>Quàng Văn Ốn</t>
  </si>
  <si>
    <t>Hoàng Văn Mớ</t>
  </si>
  <si>
    <t>Hoàng Văn Thạch</t>
  </si>
  <si>
    <t>Lò Văn Hóa</t>
  </si>
  <si>
    <t>Phạm Thị Nụ</t>
  </si>
  <si>
    <t>Cung giao thông</t>
  </si>
  <si>
    <t>Lò Văn Do</t>
  </si>
  <si>
    <t>Quàng Văn Ót</t>
  </si>
  <si>
    <t>Quàng Văn Thùn</t>
  </si>
  <si>
    <t>CHIỀNG SÀNG</t>
  </si>
  <si>
    <t>Hoàng Thị No</t>
  </si>
  <si>
    <t>Bản Búng Mo</t>
  </si>
  <si>
    <t>Lò Thị Khế</t>
  </si>
  <si>
    <t>Hoàng Văn Thiết</t>
  </si>
  <si>
    <t>Bản Chiềng Sàng</t>
  </si>
  <si>
    <t>Trần Văn Phú</t>
  </si>
  <si>
    <t>Bản Mai Ngập</t>
  </si>
  <si>
    <t>Lê Đình Chiến</t>
  </si>
  <si>
    <t>Hoàng Kim Trà</t>
  </si>
  <si>
    <t>Chất độc hoá học</t>
  </si>
  <si>
    <t>Bản Chiềng  Kim</t>
  </si>
  <si>
    <t>Nguyễn Văn Quốc</t>
  </si>
  <si>
    <t>Trần Văn Trại</t>
  </si>
  <si>
    <t>Hoàng Văn Tăng</t>
  </si>
  <si>
    <t>Bản Đán</t>
  </si>
  <si>
    <t>Hoàng Văn Sơn</t>
  </si>
  <si>
    <t>Nguyễn Văn Hễ</t>
  </si>
  <si>
    <t>Lường Văn Đao</t>
  </si>
  <si>
    <t>Nguyễn Văn Dần</t>
  </si>
  <si>
    <t>Hoàng Văn Nguyên</t>
  </si>
  <si>
    <t>Nguyễn Thành Chu</t>
  </si>
  <si>
    <t>Lò Thị Thạch</t>
  </si>
  <si>
    <t>Mè Văn  Xám</t>
  </si>
  <si>
    <t>Quàng Văn Nút</t>
  </si>
  <si>
    <t>Lò Văn Mâu</t>
  </si>
  <si>
    <t>CHIỀNG PẰN</t>
  </si>
  <si>
    <t>Quàng Văn Viễn</t>
  </si>
  <si>
    <t>Bản Tô Pang</t>
  </si>
  <si>
    <t>Mè Văn Một</t>
  </si>
  <si>
    <t>Bản Thàn</t>
  </si>
  <si>
    <t>Lò Văn Đáng</t>
  </si>
  <si>
    <t>Huy chương kháng chiến hạng nhất</t>
  </si>
  <si>
    <t>Bản Ngùa</t>
  </si>
  <si>
    <t>Lường Văn Vinh</t>
  </si>
  <si>
    <t>Hoàng Văn Sớ</t>
  </si>
  <si>
    <t>Bản Boong</t>
  </si>
  <si>
    <t>Lừ Thị Hiền</t>
  </si>
  <si>
    <t>Huân chương kháng chiến hạng nhì</t>
  </si>
  <si>
    <t>Bản  Sốp Sạng</t>
  </si>
  <si>
    <t>Lò Văn Ngoặc</t>
  </si>
  <si>
    <t>Quàng Văn  Hếch</t>
  </si>
  <si>
    <t>Lò Thị Nít</t>
  </si>
  <si>
    <t>Nguyễn Văn Xuân</t>
  </si>
  <si>
    <t>Bản Chiềng Thị</t>
  </si>
  <si>
    <t>Quàng Văn Chính</t>
  </si>
  <si>
    <t>Quàng Thị  Lưa</t>
  </si>
  <si>
    <t>Hà Hùng Phi</t>
  </si>
  <si>
    <t>VIÊNG LÁN</t>
  </si>
  <si>
    <t>Hà Văn Thuận</t>
  </si>
  <si>
    <t>Bản Huổi Hẹ</t>
  </si>
  <si>
    <t>Mè Thị  Thật ( Mè Văn Thật)</t>
  </si>
  <si>
    <t>Bản Kho Vàng</t>
  </si>
  <si>
    <t>Lù Văn Thổ</t>
  </si>
  <si>
    <t>Mè Văn Phánh</t>
  </si>
  <si>
    <t>Mường Vạt</t>
  </si>
  <si>
    <t>Lù Văn Mỷ</t>
  </si>
  <si>
    <t>Bản Na Lêm</t>
  </si>
  <si>
    <t>Lò Văn Khâu</t>
  </si>
  <si>
    <t>Bản Na Cóc</t>
  </si>
  <si>
    <t>Lù Văn Bun</t>
  </si>
  <si>
    <t>Bản Khúm Hiền</t>
  </si>
  <si>
    <t>Mè Thị Só</t>
  </si>
  <si>
    <t>Quàng Văn Nèn</t>
  </si>
  <si>
    <t>Bản Mường Vạt</t>
  </si>
  <si>
    <t>Hoàng Văn Ban</t>
  </si>
  <si>
    <t>Bản Nà Và</t>
  </si>
  <si>
    <t>Lừ Thị Nhến</t>
  </si>
  <si>
    <t>Bản Huổi Qua</t>
  </si>
  <si>
    <t>Lừ Thị Hảy</t>
  </si>
  <si>
    <t>Quàng Văn Sặp</t>
  </si>
  <si>
    <t>Bản Sốp Hệ</t>
  </si>
  <si>
    <t>Quàng Văn  Bánh (là con của bà Quàng Thị Nhố)</t>
  </si>
  <si>
    <t>THỊ TRẤN YÊN CHÂU</t>
  </si>
  <si>
    <t>Trần Xuân Khoa</t>
  </si>
  <si>
    <t>Thương binh - Chất độc hoá học</t>
  </si>
  <si>
    <t>Nguyễn Xuân Hiệp</t>
  </si>
  <si>
    <t>Huy chương kháng chiến hạng nhì</t>
  </si>
  <si>
    <t>Cầm Thị È</t>
  </si>
  <si>
    <t>Dương Đình Cử</t>
  </si>
  <si>
    <t>Hoàng Văn Khồ</t>
  </si>
  <si>
    <t>Tiểu  khu 4</t>
  </si>
  <si>
    <t>Hoàng Thị Lãng</t>
  </si>
  <si>
    <t>Huân chương kháng chiến hạng ba</t>
  </si>
  <si>
    <t>Nguyễn Đắc Tại</t>
  </si>
  <si>
    <t>Quách Thị Gái</t>
  </si>
  <si>
    <t>Phạm Thị Nga</t>
  </si>
  <si>
    <t>Lừ Văn Yên</t>
  </si>
  <si>
    <t>Trần Văn Thẻ</t>
  </si>
  <si>
    <t>Huân chương kháng chiến hạng nhất</t>
  </si>
  <si>
    <t>Phạm Thị Hữu</t>
  </si>
  <si>
    <t>Đặng Ngọc Ban</t>
  </si>
  <si>
    <t>Nguyễn Đình Ký</t>
  </si>
  <si>
    <t>Nguyễn Quang Thịnh</t>
  </si>
  <si>
    <t>Võ Viết Dũ</t>
  </si>
  <si>
    <t>CHIỀNG KHOI</t>
  </si>
  <si>
    <t>Quàng Thị Nó</t>
  </si>
  <si>
    <t>Bản Pút</t>
  </si>
  <si>
    <t>Mè Văn Xó</t>
  </si>
  <si>
    <t>Hoàng Thị E</t>
  </si>
  <si>
    <t>Bản Na Đông</t>
  </si>
  <si>
    <t>Vì Văn Bun</t>
  </si>
  <si>
    <t>Bản Hiêm</t>
  </si>
  <si>
    <t>Lò Văn Nguyễn</t>
  </si>
  <si>
    <t>Lò Văn Cấu (T)</t>
  </si>
  <si>
    <t>Quàng Văn Sáng</t>
  </si>
  <si>
    <t>Huy chương kháng chiến hạng ba</t>
  </si>
  <si>
    <t>Quàng Thị Hóa</t>
  </si>
  <si>
    <t>Hà Văn Thần</t>
  </si>
  <si>
    <t>Bản Ngoàng</t>
  </si>
  <si>
    <t>Cầm Văn Viêng</t>
  </si>
  <si>
    <t>Lò Văn Mậu</t>
  </si>
  <si>
    <t>Bản Tủm</t>
  </si>
  <si>
    <t>Lò Văn  Viễn</t>
  </si>
  <si>
    <t>Lò Thị Lao</t>
  </si>
  <si>
    <t>Quàng  Văn Lái</t>
  </si>
  <si>
    <t>Quàng Văn Huôi</t>
  </si>
  <si>
    <t>Quàng Văn Cấu (N)</t>
  </si>
  <si>
    <t>Lò Văn Xĩ</t>
  </si>
  <si>
    <t>Mè Văn Lướng</t>
  </si>
  <si>
    <t>Lừ Văn Ánh</t>
  </si>
  <si>
    <t>Hoàng Văn Quỳnh</t>
  </si>
  <si>
    <t>Lò Văn Sám</t>
  </si>
  <si>
    <t>Lò Văn Ói</t>
  </si>
  <si>
    <t>Hoàng Văn Lán</t>
  </si>
  <si>
    <t>Mè Thị Sánh</t>
  </si>
  <si>
    <t>Lò Thị Do</t>
  </si>
  <si>
    <t>Quàng Quốc Ân</t>
  </si>
  <si>
    <t>SẶP VẶT</t>
  </si>
  <si>
    <t>Hà Thị Lưa</t>
  </si>
  <si>
    <t>Bản Nà Khái</t>
  </si>
  <si>
    <t>Quàng Thị Hướng</t>
  </si>
  <si>
    <t>Bản Thín</t>
  </si>
  <si>
    <t>Quàng Thị Hà</t>
  </si>
  <si>
    <t>Thờ cúng liệt sỹ</t>
  </si>
  <si>
    <t>Bản Khóng</t>
  </si>
  <si>
    <t>Tòng Văn Tính</t>
  </si>
  <si>
    <t>Bản Nghè</t>
  </si>
  <si>
    <t>Hà Văn Phớ</t>
  </si>
  <si>
    <t>Nhiễm chất độc hoá học</t>
  </si>
  <si>
    <t>Lò Văn Lứa</t>
  </si>
  <si>
    <t>Quàng Văn Nhiêm</t>
  </si>
  <si>
    <t>Bản Na Pa</t>
  </si>
  <si>
    <t>Quàng Thị Sốm</t>
  </si>
  <si>
    <t>Mè Thị Hóm</t>
  </si>
  <si>
    <t>Bản Mệt</t>
  </si>
  <si>
    <t>Quàng Văn Ló</t>
  </si>
  <si>
    <t>Hoàng Thị Đanh</t>
  </si>
  <si>
    <t>Quàng Văn Chỉnh</t>
  </si>
  <si>
    <t>Quàng Văn Hít</t>
  </si>
  <si>
    <t>Quàng Thị Ổn</t>
  </si>
  <si>
    <t>Hoàng Văn Tinh</t>
  </si>
  <si>
    <t>Baản Bắt</t>
  </si>
  <si>
    <t>Quàng Thị My</t>
  </si>
  <si>
    <t>Quàng Văn Xám</t>
  </si>
  <si>
    <t>Bản Khá</t>
  </si>
  <si>
    <t>Quàng Văn Lái</t>
  </si>
  <si>
    <t>Quàng Văn Bia</t>
  </si>
  <si>
    <t>Bản Bắt</t>
  </si>
  <si>
    <t>Lò Văn Đón</t>
  </si>
  <si>
    <t>Quàng Văn Vân</t>
  </si>
  <si>
    <t>CHIỀNG HẶC</t>
  </si>
  <si>
    <t>Bản Huổi Nga</t>
  </si>
  <si>
    <t>Hà Văn Nâng</t>
  </si>
  <si>
    <t>Bản Huổi Mong</t>
  </si>
  <si>
    <t>Lò Thị Sưới</t>
  </si>
  <si>
    <t>Quàng Văn Vành</t>
  </si>
  <si>
    <t>Bản Huổi Lắc</t>
  </si>
  <si>
    <t>Hà Văn Nhé</t>
  </si>
  <si>
    <t>Lò Văn Ngoãn</t>
  </si>
  <si>
    <t>Mùa Lao Của</t>
  </si>
  <si>
    <t>Huân chương kháng chiến hạng 3</t>
  </si>
  <si>
    <t>Bản Co Sáy</t>
  </si>
  <si>
    <t>Bản Pa Hốc</t>
  </si>
  <si>
    <t>Lò Văn Hướng</t>
  </si>
  <si>
    <t>Bản Huổi Toi</t>
  </si>
  <si>
    <t>Quàng Văn Ngoãn</t>
  </si>
  <si>
    <t>Hà Văn Lói</t>
  </si>
  <si>
    <t>Quàng Văn  Hỏi</t>
  </si>
  <si>
    <t>Hà Văn Sáng</t>
  </si>
  <si>
    <t>Quàng Văn  Khu</t>
  </si>
  <si>
    <t>Vợ liệt sỹ tái giá</t>
  </si>
  <si>
    <t>Quàng Văn  Quang</t>
  </si>
  <si>
    <t>Bản Hát Sét</t>
  </si>
  <si>
    <t>Hà Văn Mũ</t>
  </si>
  <si>
    <t>Bản Huổi Thón</t>
  </si>
  <si>
    <t>Hà Văn Vành</t>
  </si>
  <si>
    <t>Huân chương kháng chiến hạng  ba</t>
  </si>
  <si>
    <t>Hà Văn păn</t>
  </si>
  <si>
    <t>Bản Nà Ngà</t>
  </si>
  <si>
    <t>MƯỜNG LỰM</t>
  </si>
  <si>
    <t>Hà Văn U</t>
  </si>
  <si>
    <t>Bản Nà Lắng</t>
  </si>
  <si>
    <t>Hoàng Thị Bông</t>
  </si>
  <si>
    <t>Bản Luông</t>
  </si>
  <si>
    <t>Cà Văn Soan</t>
  </si>
  <si>
    <t>Bản Na Ban</t>
  </si>
  <si>
    <t xml:space="preserve">Hoàng Văn Mến  </t>
  </si>
  <si>
    <t>Bản Lóng Khướng</t>
  </si>
  <si>
    <t>Bản Na Băng</t>
  </si>
  <si>
    <t>Hoàng Văn Phanh</t>
  </si>
  <si>
    <t>Bản Lựm</t>
  </si>
  <si>
    <t>Hà Văn Tấu</t>
  </si>
  <si>
    <t>Vừ Lao Lềnh</t>
  </si>
  <si>
    <t>Bản Ôn Ốc</t>
  </si>
  <si>
    <t>Lò Văn Hưu</t>
  </si>
  <si>
    <t>Lò  Văn Hém</t>
  </si>
  <si>
    <t>Hà Đức Minh</t>
  </si>
  <si>
    <t>Sồng Lao Tủa</t>
  </si>
  <si>
    <t>Bản Giảo</t>
  </si>
  <si>
    <t>Lò Văn Khô</t>
  </si>
  <si>
    <t>Hà Văn Mệt</t>
  </si>
  <si>
    <t>TÚ NANG</t>
  </si>
  <si>
    <t>Lò Thị Thực</t>
  </si>
  <si>
    <t>HC hạng Ba</t>
  </si>
  <si>
    <t>Bản Tà Làng Thấp</t>
  </si>
  <si>
    <t>Lường Văn Đạnh</t>
  </si>
  <si>
    <t>Bản Tà Làng Cao</t>
  </si>
  <si>
    <t>Vì Văn Út</t>
  </si>
  <si>
    <t>Bản Tin Tốc</t>
  </si>
  <si>
    <t>Bản Trung Tâm</t>
  </si>
  <si>
    <t>V Văn Héo</t>
  </si>
  <si>
    <t>Bản Đông Khùa</t>
  </si>
  <si>
    <t>Lừ Văn Phẩu</t>
  </si>
  <si>
    <t>Bản Cố Nông</t>
  </si>
  <si>
    <t xml:space="preserve"> Vì Viến Lâm</t>
  </si>
  <si>
    <t>Hoàng Mai Quá</t>
  </si>
  <si>
    <t>Phạm Quý Tuẩn</t>
  </si>
  <si>
    <t>Cung Đông Khùa</t>
  </si>
  <si>
    <t>HC hạng Nhì</t>
  </si>
  <si>
    <t>Hà Văn Đích</t>
  </si>
  <si>
    <t>Hà Văn Lái</t>
  </si>
  <si>
    <t>Bản Lắc Kén</t>
  </si>
  <si>
    <t>Hoàng Văn Chiến</t>
  </si>
  <si>
    <t>HC hạng Nhất</t>
  </si>
  <si>
    <t>Nguyễn Văn Diệm</t>
  </si>
  <si>
    <t xml:space="preserve"> Cung Đông Khùa</t>
  </si>
  <si>
    <t>LÓNG PHIÊNG</t>
  </si>
  <si>
    <t>Trần Quốc Hải</t>
  </si>
  <si>
    <t>Bản Mỏ Than</t>
  </si>
  <si>
    <t>Lò Văn Diêm</t>
  </si>
  <si>
    <t>Bản Quỳnh Phiêng</t>
  </si>
  <si>
    <t>CHIỀNG TƯƠNG</t>
  </si>
  <si>
    <t>Tếnh Lao Chú</t>
  </si>
  <si>
    <t>HC hạng nhì</t>
  </si>
  <si>
    <t>Bản Pa Kha II</t>
  </si>
  <si>
    <t>Giàng Lao Vụ</t>
  </si>
  <si>
    <t>HC hạng nhất</t>
  </si>
  <si>
    <t>Bản Co Lắc</t>
  </si>
  <si>
    <t>PHIÊNG KHOÀI</t>
  </si>
  <si>
    <t>Lê Văn Lưu</t>
  </si>
  <si>
    <t>Bản Kim Chung 2</t>
  </si>
  <si>
    <t>Bùi Ngọc Tính</t>
  </si>
  <si>
    <t>Bản Kim Chung 3</t>
  </si>
  <si>
    <t>Hoàng Văn Ăng</t>
  </si>
  <si>
    <t>Bản Ái 2</t>
  </si>
  <si>
    <t>Hà Văn Úi</t>
  </si>
  <si>
    <t>Bản Ái 1</t>
  </si>
  <si>
    <t>Nguyễn Thị Huyên</t>
  </si>
  <si>
    <t>Bản Tam Thanh</t>
  </si>
  <si>
    <t>Vũ Văn Gia</t>
  </si>
  <si>
    <t>Vì Văn Héo</t>
  </si>
  <si>
    <t>Nguyễn Văn Sim</t>
  </si>
  <si>
    <t>Bản Cồn Huốt 1</t>
  </si>
  <si>
    <t>Nguyễn Thị Diệu</t>
  </si>
  <si>
    <t>Đặng Văn Huê</t>
  </si>
  <si>
    <t>Huy chương kháng chiến hạng hai</t>
  </si>
  <si>
    <t>YÊN SƠN</t>
  </si>
  <si>
    <t>Bùi Văn Bằng</t>
  </si>
  <si>
    <t>Bản Kim Sơn II</t>
  </si>
  <si>
    <t>Đỗ Văn Minh</t>
  </si>
  <si>
    <t>Bản Chiềng Hưng</t>
  </si>
  <si>
    <t>Nguyễn Văn Hảo</t>
  </si>
  <si>
    <t>Nguyễn Minh Thư</t>
  </si>
  <si>
    <t>Đỗ Văn Cải</t>
  </si>
  <si>
    <t>Thương Binh</t>
  </si>
  <si>
    <t>Bản Kim Sơn I</t>
  </si>
  <si>
    <t>Lê Thị Thủy</t>
  </si>
  <si>
    <t>Bản Cò Chịa</t>
  </si>
  <si>
    <t>Hà Văn Tĩnh</t>
  </si>
  <si>
    <t>Bản Chiềng Yên</t>
  </si>
  <si>
    <t>Huân chương kháng chiến hạng 1</t>
  </si>
  <si>
    <t>Lưu Thị Vượng</t>
  </si>
  <si>
    <t>Bản Chờ Lồng</t>
  </si>
  <si>
    <t>Vì Văn Ồng</t>
  </si>
  <si>
    <t>Phạm Quang Vinh</t>
  </si>
  <si>
    <t>Lò Văn Nhang</t>
  </si>
  <si>
    <t>Bản Bó Phương</t>
  </si>
  <si>
    <t>Hoàng Văn Tân</t>
  </si>
  <si>
    <t>CHIỀNG ON</t>
  </si>
  <si>
    <t>Vì Văn Tiến</t>
  </si>
  <si>
    <t>Huy chương chống Mỹ hạng nhất</t>
  </si>
  <si>
    <t>Bản Nà Dạ</t>
  </si>
  <si>
    <t>Vì Văn Du</t>
  </si>
  <si>
    <t>Bản Nà Đít</t>
  </si>
  <si>
    <t>Vì Văn Bánh</t>
  </si>
  <si>
    <t>Vì Văn Muôn</t>
  </si>
  <si>
    <t>Bản Trạm Hốc</t>
  </si>
  <si>
    <t>Vì Chương Mận</t>
  </si>
  <si>
    <t>Hoàng Văn Sính Ế</t>
  </si>
  <si>
    <t>Hoàng Văn Sính P</t>
  </si>
  <si>
    <t xml:space="preserve">Hoàng Thị Bẻo </t>
  </si>
  <si>
    <t>Bản Chủm</t>
  </si>
  <si>
    <t>Hoàng Văn Đao</t>
  </si>
  <si>
    <t>Hoàng Văn Giắt</t>
  </si>
  <si>
    <t>Hoàng Văn Mỡ</t>
  </si>
  <si>
    <t>Hoàng Văn Chấn</t>
  </si>
  <si>
    <t>Hoàng Văn Lả</t>
  </si>
  <si>
    <t>Lò Văn Chốn</t>
  </si>
  <si>
    <t>Lò Văn Cho</t>
  </si>
  <si>
    <t>Hoàng Văn Ính</t>
  </si>
  <si>
    <t>Hoàng Văn Tùng</t>
  </si>
  <si>
    <t>Hoàng Văn Cấu</t>
  </si>
  <si>
    <t>Hoàng Văn Nhọt</t>
  </si>
  <si>
    <t>Hoàng Văn Đanh</t>
  </si>
  <si>
    <t>Huổi Pù</t>
  </si>
  <si>
    <t>Lừ Văn Ngoan</t>
  </si>
  <si>
    <t>Lừ Văn Lóng</t>
  </si>
  <si>
    <t>Hoàng Văn Khoạch</t>
  </si>
  <si>
    <t>Năm Ún</t>
  </si>
  <si>
    <t>Hoàng Văn Khăm</t>
  </si>
  <si>
    <t>Quàng Văn Khù</t>
  </si>
  <si>
    <t>Quàng Văn Trận</t>
  </si>
  <si>
    <t>Quàng Thị Nhố</t>
  </si>
  <si>
    <t>Hoàng Văn Sốm</t>
  </si>
  <si>
    <t>Hoàng Thị Ó</t>
  </si>
  <si>
    <t>Luông Mé</t>
  </si>
  <si>
    <t>Quàng Văn Ống</t>
  </si>
  <si>
    <t>Hoàng Văn Păn</t>
  </si>
  <si>
    <t>Na Pản</t>
  </si>
  <si>
    <t>Hà Văn Phanh</t>
  </si>
  <si>
    <t>Quàng Văn Xanh</t>
  </si>
  <si>
    <t>Nguyễn Ngọc Thao</t>
  </si>
  <si>
    <t>Quàng Văn Hóa</t>
  </si>
  <si>
    <t>Quàng Văn Pứ</t>
  </si>
  <si>
    <t>Hoàng Văn Pâu</t>
  </si>
  <si>
    <t>Hoàng Văn Lứu</t>
  </si>
  <si>
    <t>Lò Văn Thật</t>
  </si>
  <si>
    <t xml:space="preserve"> Đông Tấu</t>
  </si>
  <si>
    <t>Quàng Văn Sóng</t>
  </si>
  <si>
    <t>Quàng Thị Bun</t>
  </si>
  <si>
    <t>Hoàng Văn Chung</t>
  </si>
  <si>
    <t>Bùi Văn Mão</t>
  </si>
  <si>
    <t>Lò Văn Qúi</t>
  </si>
  <si>
    <t>Hoàng Văn Nạc</t>
  </si>
  <si>
    <t xml:space="preserve">Hoàng Văn Vần </t>
  </si>
  <si>
    <t>Huy  chương KC</t>
  </si>
  <si>
    <t>Hoàng Văn Nóoc</t>
  </si>
  <si>
    <t>Quàng Văn Đao</t>
  </si>
  <si>
    <t>Hoàng Văn Ngọc</t>
  </si>
  <si>
    <t>Thèn Luông</t>
  </si>
  <si>
    <t>Hoàng Thị Sáng</t>
  </si>
  <si>
    <t>Hoàng Văn Sán</t>
  </si>
  <si>
    <t>Lường Thị Tóng</t>
  </si>
  <si>
    <t>Hoàng Văn Pành</t>
  </si>
  <si>
    <t>Hoàng Văn Ăn</t>
  </si>
  <si>
    <t>Hoàng Văn Ón</t>
  </si>
  <si>
    <t>Quàng Văn Nó</t>
  </si>
  <si>
    <t>Lò Văn Ngăm</t>
  </si>
  <si>
    <t>Hoàng Văn Sám X</t>
  </si>
  <si>
    <t>Hoàng Văn Thùn</t>
  </si>
  <si>
    <t>Hoàng Thị Đỏ</t>
  </si>
  <si>
    <t>Hoàng Văn Chỏi</t>
  </si>
  <si>
    <t>Lò Văn Hấn</t>
  </si>
  <si>
    <t>Hoàng Văn Mỷ</t>
  </si>
  <si>
    <t>Lò Văn Bơ</t>
  </si>
  <si>
    <t>Hoàng Văn Nút</t>
  </si>
  <si>
    <t>Quàng Thị Yên</t>
  </si>
  <si>
    <t>Hoàng Thị Lả</t>
  </si>
  <si>
    <t>Hoàng Thị Hôm</t>
  </si>
  <si>
    <t>Lò Văn Hếnh</t>
  </si>
  <si>
    <t>Lò Văn Dệch</t>
  </si>
  <si>
    <t>Lường Văn Khăm</t>
  </si>
  <si>
    <t>Chiềng Sàng 2</t>
  </si>
  <si>
    <t>Hoàng Văn Đe</t>
  </si>
  <si>
    <t>ĐT bệnh binh</t>
  </si>
  <si>
    <t>Chiềng Sàng</t>
  </si>
  <si>
    <t>Hoàng Văn Ngôi</t>
  </si>
  <si>
    <t>Huân chương kháng chiến hạng 2</t>
  </si>
  <si>
    <t>Búng Mo</t>
  </si>
  <si>
    <t>Lừ Văn Cày</t>
  </si>
  <si>
    <t>Lò Văn Vần</t>
  </si>
  <si>
    <t>Huy chương kháng chiến hạng 1</t>
  </si>
  <si>
    <t>Hoàng Văn Úi</t>
  </si>
  <si>
    <t>Huy chương kháng chiến hạng 2</t>
  </si>
  <si>
    <t>Hoàng Văn Sỹ</t>
  </si>
  <si>
    <t xml:space="preserve">Hoàng Thị Vình </t>
  </si>
  <si>
    <t>Thân nhân liệt sỹ (vợ)</t>
  </si>
  <si>
    <t>Bản Đán 2</t>
  </si>
  <si>
    <t>Đào Minh Phúc</t>
  </si>
  <si>
    <t>Chiềng Kim</t>
  </si>
  <si>
    <t>Nguyễn Văn Lầu</t>
  </si>
  <si>
    <t>Vũ Văn Uẩn</t>
  </si>
  <si>
    <t>Lường Văn Hóa</t>
  </si>
  <si>
    <t>Mai Ngập</t>
  </si>
  <si>
    <t xml:space="preserve">Hoàng Văn Cấu </t>
  </si>
  <si>
    <t>Hoàng Thị Hóa</t>
  </si>
  <si>
    <t xml:space="preserve">Vì Văn Hổn </t>
  </si>
  <si>
    <t>Huy chương kháng chiến hạng 3</t>
  </si>
  <si>
    <t>Hoàng Văn Chựa</t>
  </si>
  <si>
    <t>Hoàng Văn Táng</t>
  </si>
  <si>
    <t xml:space="preserve">Vì Quý Ngoan </t>
  </si>
  <si>
    <t>Hoàng Văn Le</t>
  </si>
  <si>
    <t xml:space="preserve">Bản Đán </t>
  </si>
  <si>
    <t>Lừ Văn Lấm</t>
  </si>
  <si>
    <t>Hoàng Văn Khoáng</t>
  </si>
  <si>
    <t>Hoàng Sáy</t>
  </si>
  <si>
    <t>Hoàng Văn Thọc</t>
  </si>
  <si>
    <t xml:space="preserve">Nguyễn Văn Hân </t>
  </si>
  <si>
    <t>Phạm Thị Kim Oanh</t>
  </si>
  <si>
    <t>Vũ Thị Hoa</t>
  </si>
  <si>
    <t>Hoàng Thị Suổi</t>
  </si>
  <si>
    <t>Ngần Kim Xuân</t>
  </si>
  <si>
    <t xml:space="preserve">Hoàng Văn Lợi </t>
  </si>
  <si>
    <t>Lêm Văn Lói</t>
  </si>
  <si>
    <t>Lò Thị Đao</t>
  </si>
  <si>
    <t xml:space="preserve">Hoàng Văn Khột </t>
  </si>
  <si>
    <t>Lò Văn Pâu</t>
  </si>
  <si>
    <t>Lò Văn Ýn</t>
  </si>
  <si>
    <t>Hoàng Thị Hóm</t>
  </si>
  <si>
    <t>Hoàng Văn Hón</t>
  </si>
  <si>
    <t>Hoàng Văn Khó</t>
  </si>
  <si>
    <t>Quàng Văn Sai</t>
  </si>
  <si>
    <t>Bản Mo</t>
  </si>
  <si>
    <t>Hoàng Văn Vình</t>
  </si>
  <si>
    <t xml:space="preserve">Nguyễn Thị Vân </t>
  </si>
  <si>
    <t>Hoàng Văn Vần</t>
  </si>
  <si>
    <t>Hoàng Văn Lun</t>
  </si>
  <si>
    <t>Lò Thị Đăm</t>
  </si>
  <si>
    <t>Quàng Văn Phánh</t>
  </si>
  <si>
    <t>Hoàng Văn Thâm</t>
  </si>
  <si>
    <t>Lò Văn Nhái</t>
  </si>
  <si>
    <t>Hoàng Văn Khứ</t>
  </si>
  <si>
    <t>Quàng Văn Cả</t>
  </si>
  <si>
    <t>Lò Văn Lu</t>
  </si>
  <si>
    <t>Sốp Sạng</t>
  </si>
  <si>
    <t>Quàng Văn È</t>
  </si>
  <si>
    <t>Lò Thị Mứu</t>
  </si>
  <si>
    <t>Hoàng Thị Chiêng</t>
  </si>
  <si>
    <t>Lò Văn Ổng</t>
  </si>
  <si>
    <t>Hoàng Văn Thưởng</t>
  </si>
  <si>
    <t>Lò Thị Ngoan</t>
  </si>
  <si>
    <t>Lò Văn Păn</t>
  </si>
  <si>
    <t>Lò Văn Khế</t>
  </si>
  <si>
    <t>Lò Văn Viễn</t>
  </si>
  <si>
    <t>Na Xanh</t>
  </si>
  <si>
    <t>Lò Văn Đăm</t>
  </si>
  <si>
    <t>Lường Văn Vành</t>
  </si>
  <si>
    <t>Lừ Thị Von</t>
  </si>
  <si>
    <t>Lừ Xuân Mến</t>
  </si>
  <si>
    <t>Lừ Văn Thích</t>
  </si>
  <si>
    <t>Lò Văn Chựa</t>
  </si>
  <si>
    <t xml:space="preserve"> Lường Văn Khù</t>
  </si>
  <si>
    <t>Hoàng Thị Hoan</t>
  </si>
  <si>
    <t>Cung Giao Thông</t>
  </si>
  <si>
    <t>Quàng Văn Út</t>
  </si>
  <si>
    <t>Tô Pang</t>
  </si>
  <si>
    <t>Hoàng Thị Đao</t>
  </si>
  <si>
    <t>Trần Thị Hệ</t>
  </si>
  <si>
    <t>Thồng Phiêng</t>
  </si>
  <si>
    <t>Phạm Thị Vận</t>
  </si>
  <si>
    <t>Nguyễn Phúc Ấm</t>
  </si>
  <si>
    <t>Nguyễn Ngọc Thanh</t>
  </si>
  <si>
    <t>Chiềng Thi</t>
  </si>
  <si>
    <t>Lò Đức Nguyên</t>
  </si>
  <si>
    <t>Huổi Hẹ</t>
  </si>
  <si>
    <t>Lừ Văn Nhật</t>
  </si>
  <si>
    <t>Huổi Qua</t>
  </si>
  <si>
    <t>Hoàng Thị Đía</t>
  </si>
  <si>
    <t>Lò Văn Ún ( Chủ hộ )</t>
  </si>
  <si>
    <t>Nhiễm Chất độc hoá học</t>
  </si>
  <si>
    <t>Quàng Văn Phậu (Chủ hộ )</t>
  </si>
  <si>
    <t>Lò Văn Hốc ( Chủ hộ )</t>
  </si>
  <si>
    <t>Lò Văn Muồn ( Chủ hộ )</t>
  </si>
  <si>
    <t>Lò Văn Kiên (chủ hộ)</t>
  </si>
  <si>
    <t>Hoàng Văn Phủ ( Chủ hộ )</t>
  </si>
  <si>
    <t>Quàng Văn Thuận (Chủ hộ)</t>
  </si>
  <si>
    <t>Quàng Văn Nó ( Chủ hộ )</t>
  </si>
  <si>
    <t>Hoàng Văn Chú ( Chủ hộ )</t>
  </si>
  <si>
    <t>Lừ Thị Ủa ( Mẹ )</t>
  </si>
  <si>
    <t>Hoàng xuân Hải ( Chủ hộ )</t>
  </si>
  <si>
    <t>Quàng Luyến Tiếc (Chủ hộ )</t>
  </si>
  <si>
    <t>Hoàng Văn Nèn ( chủ hộ )</t>
  </si>
  <si>
    <t>Lừ Thị Thiện ( Chủ hộ )</t>
  </si>
  <si>
    <t>Quàng Văn Cấu ( Chủ hộ )</t>
  </si>
  <si>
    <t>Nà Và 2</t>
  </si>
  <si>
    <t>Lừ Văn Hốc ( Chủ hộ )</t>
  </si>
  <si>
    <t>Lò Thị Ụm ( Mẹ )</t>
  </si>
  <si>
    <t>Gia đình liệt sĩ</t>
  </si>
  <si>
    <t>Lừ Văn Hoá ( Chủ hộ )</t>
  </si>
  <si>
    <t>Lừ Văn Hít ( Bố )</t>
  </si>
  <si>
    <t>Lừ Thị Hương ( Chủ hộ )</t>
  </si>
  <si>
    <t>Kho Vàng</t>
  </si>
  <si>
    <t>Lừ Văn Ổn ( Chủ hộ )</t>
  </si>
  <si>
    <t>Lừ Văn Khoén ( Chủ hộ )</t>
  </si>
  <si>
    <t>Lừ Văn Nót ( Chủ hộ )</t>
  </si>
  <si>
    <t>Mè Văn Định ( Chủ hộ )</t>
  </si>
  <si>
    <t>Mè Văn Thành ( Chủ hộ )</t>
  </si>
  <si>
    <t>Lừ Thị Ít ( Mẹ )</t>
  </si>
  <si>
    <t>Nà Và</t>
  </si>
  <si>
    <t>Vì Văn Thiện ( Chủ hộ )</t>
  </si>
  <si>
    <t>Vì Văn Héo ( Chủ hộ )</t>
  </si>
  <si>
    <t>Quàng Thị Suổi (lày)</t>
  </si>
  <si>
    <t>Lừ Thị Lói ( Chủ hộ )</t>
  </si>
  <si>
    <t>Vì Văn Phuồn ( Chủ hộ )</t>
  </si>
  <si>
    <t>Mè Văn Bông ( Chủ hộ )</t>
  </si>
  <si>
    <t>Lừ Văn Chương ( Chủ hộ )</t>
  </si>
  <si>
    <t>Lừ Văn Thắng ( Chủ hộ )</t>
  </si>
  <si>
    <t>Mè Văn Mú ( Chủ hộ )</t>
  </si>
  <si>
    <t>Mè Văn Sán ( Chủ hộ )</t>
  </si>
  <si>
    <t>Mè Văn Nguyên ( Chủ hộ )</t>
  </si>
  <si>
    <t>Lừ Văn Phớ ( Bố )</t>
  </si>
  <si>
    <t>Lừ Văn Thiện ( Chủ hộ )</t>
  </si>
  <si>
    <t>Lừ Thị Hít ( Bà )</t>
  </si>
  <si>
    <t xml:space="preserve">Huân chương kháng chiến hạng 3 </t>
  </si>
  <si>
    <t>Vì Văn Phiêng</t>
  </si>
  <si>
    <t>Khúm Hiền</t>
  </si>
  <si>
    <t>Vì Văn Tâm( Vèn)</t>
  </si>
  <si>
    <t>xốp Hẹ</t>
  </si>
  <si>
    <t>Lừ Văn Mả (Hảy)</t>
  </si>
  <si>
    <t>Na Cóc</t>
  </si>
  <si>
    <t>Vì Văn Toại (Dớ)</t>
  </si>
  <si>
    <t>Lừ Văn Tiến (Chựa)</t>
  </si>
  <si>
    <t>Ninh Thị Ngọ</t>
  </si>
  <si>
    <t>Hà Thị Viễn</t>
  </si>
  <si>
    <t>TK1</t>
  </si>
  <si>
    <t>Bùi Thị Thọ</t>
  </si>
  <si>
    <t>Hoàng Thị Cốp</t>
  </si>
  <si>
    <t>Chu Minh Tuyên</t>
  </si>
  <si>
    <t>Trần Xuân Kế</t>
  </si>
  <si>
    <t>Lại Thị Vinh</t>
  </si>
  <si>
    <t>Lò Minh Tiến</t>
  </si>
  <si>
    <t>TK2</t>
  </si>
  <si>
    <t>Quàng Văn Thiềng</t>
  </si>
  <si>
    <t>Hoàng Văn Phạnh</t>
  </si>
  <si>
    <t>Nguyễn Ngọc Hà</t>
  </si>
  <si>
    <t>Mè Văn Le</t>
  </si>
  <si>
    <t>TK3</t>
  </si>
  <si>
    <t>Trương Quang Ngãi</t>
  </si>
  <si>
    <t>TK4</t>
  </si>
  <si>
    <t>Nguyễn Anh Đào</t>
  </si>
  <si>
    <t>Nguyễn Thị Chám</t>
  </si>
  <si>
    <t>Đào Xuân Dũng</t>
  </si>
  <si>
    <t>Ngô Thị Tiến</t>
  </si>
  <si>
    <t>Nguyễn Ngọc Chi</t>
  </si>
  <si>
    <t>Lê Thị Yến</t>
  </si>
  <si>
    <t>TK 4</t>
  </si>
  <si>
    <t>Đào Văn Thuật</t>
  </si>
  <si>
    <t>TK5</t>
  </si>
  <si>
    <t>Nguyễn Tiến Vĩnh</t>
  </si>
  <si>
    <t>Trương Thị Hồng</t>
  </si>
  <si>
    <t>Phan Đình Lương</t>
  </si>
  <si>
    <t>Nguyễn Thị Côi</t>
  </si>
  <si>
    <t>Trương Công Chức</t>
  </si>
  <si>
    <t>Nguyễn Thị Thắm</t>
  </si>
  <si>
    <t>Đinh Văn Am</t>
  </si>
  <si>
    <t>TK6</t>
  </si>
  <si>
    <t>Lê Thị Hạt</t>
  </si>
  <si>
    <t>Phạm Đức Bá</t>
  </si>
  <si>
    <t>Lường Thị Út</t>
  </si>
  <si>
    <t>Lừ Thị Loan</t>
  </si>
  <si>
    <t>Lừ Minh Hội</t>
  </si>
  <si>
    <t>Trần Việt Dũng</t>
  </si>
  <si>
    <t>Nguyễn Đức Thìn</t>
  </si>
  <si>
    <t>Đào Xuân Lạng</t>
  </si>
  <si>
    <t>Nguyễn Thị Oanh</t>
  </si>
  <si>
    <t>Ngô Thị Dư</t>
  </si>
  <si>
    <t>Nguyễn Thị Nhị</t>
  </si>
  <si>
    <t>Hoàng Văn Đủa</t>
  </si>
  <si>
    <t>Nguyễn Đức Quýnh</t>
  </si>
  <si>
    <t>Quàng Thị Nan</t>
  </si>
  <si>
    <t>Lò Văn Chương (Chủ hộ)</t>
  </si>
  <si>
    <t xml:space="preserve">Bản Hiêm </t>
  </si>
  <si>
    <t>Mè Văn Sốm (Bố)</t>
  </si>
  <si>
    <t>Hoạt động kháng chiến</t>
  </si>
  <si>
    <t xml:space="preserve">Bản Pút </t>
  </si>
  <si>
    <t>Lò Văn Hả (Chủ hộ)</t>
  </si>
  <si>
    <t>Lò Văn Sắn (Chủ hộ)</t>
  </si>
  <si>
    <t>Lừ Văn Nèn (Bố)</t>
  </si>
  <si>
    <t xml:space="preserve">Bản Tủm </t>
  </si>
  <si>
    <t>Lò Thị Hún (Vợ)</t>
  </si>
  <si>
    <t>Lò Thị Le (Chủ hộ)</t>
  </si>
  <si>
    <t xml:space="preserve">Bản Mé </t>
  </si>
  <si>
    <t>Lừ Văn Hôm (Chủ hộ)</t>
  </si>
  <si>
    <t>Lừ Văn Héo (Bố)</t>
  </si>
  <si>
    <t>Lừ Văn Kẹo (Bố)</t>
  </si>
  <si>
    <t>Mè Thị Khuấn (Vợ)</t>
  </si>
  <si>
    <t>Lò Văn Tiếng (Chủ hộ)</t>
  </si>
  <si>
    <t>Lừ Văn Viễn (Chủ hộ)</t>
  </si>
  <si>
    <t>Lò Thị Khốm (Mẹ)</t>
  </si>
  <si>
    <t>Lừ Văn Y (Chủ hộ)</t>
  </si>
  <si>
    <t>Lừ Văn Nó (Bô)</t>
  </si>
  <si>
    <t>Lò Văn Phánh</t>
  </si>
  <si>
    <t>Lừ Văn Khốn (Chủ hộ)</t>
  </si>
  <si>
    <t>Lừ Văn Sóng (Bố)</t>
  </si>
  <si>
    <t>Lừ Văn Sám (Chủ hộ)</t>
  </si>
  <si>
    <t>Lừ Văn Sôm (Chủ hộ)</t>
  </si>
  <si>
    <t>Hoàng Văn Nghe (Chủ hộ)</t>
  </si>
  <si>
    <t>Mè Văn Ành (Chủ hộ)</t>
  </si>
  <si>
    <t>Hoàng Thị Bông (Mẹ vợ)</t>
  </si>
  <si>
    <t xml:space="preserve">Bản Ngoàng </t>
  </si>
  <si>
    <t>Quàng Thị Phúc (Vợ)</t>
  </si>
  <si>
    <t>Lò Thị Nhón (Mẹ)</t>
  </si>
  <si>
    <t>Lừ Văn Hả (Bố)</t>
  </si>
  <si>
    <t>Quàng Thị Nhố (Mẹ)</t>
  </si>
  <si>
    <t>Quàng Thị Ngoãn (Mẹ)</t>
  </si>
  <si>
    <t>Lò Văn Phăn (Chủ hộ)</t>
  </si>
  <si>
    <t>Lò Thị Sính (Mẹ)</t>
  </si>
  <si>
    <t>Quàng Thị Le (Bà nội)</t>
  </si>
  <si>
    <t>Quàng Văn Hóa (Chủ hộ)</t>
  </si>
  <si>
    <t>Lò Văn No (Chủ hộ)</t>
  </si>
  <si>
    <t>Lò Văn Chựa (Chủ hộ)</t>
  </si>
  <si>
    <t>Quàng Văn Phanh (Chủ hộ)</t>
  </si>
  <si>
    <t>Lừ Văn Bốn (Chủ hộ)</t>
  </si>
  <si>
    <t>Lò Văn Xó (Chủ hộ)</t>
  </si>
  <si>
    <t>Hà Văn Chưng</t>
  </si>
  <si>
    <t>Lò Văn Yến (Chủ hộ)</t>
  </si>
  <si>
    <t>Lò Văn Đại (Chủ hộ)</t>
  </si>
  <si>
    <t>Hoàng Thị Ban (Vợ)</t>
  </si>
  <si>
    <t>Lừ Thị Pứ (Vợ)</t>
  </si>
  <si>
    <t>Hoàng Văn Nghèo (Bố)</t>
  </si>
  <si>
    <t>Mè Văn Đáng (Bố)</t>
  </si>
  <si>
    <t>Lò Văn Mâu (Chủ hộ)</t>
  </si>
  <si>
    <t>Lò Thị Khốn (Vợ)</t>
  </si>
  <si>
    <t>Hoàng Văn Khái (Bố)</t>
  </si>
  <si>
    <t>Hà Bình An (Chủ hộ)</t>
  </si>
  <si>
    <t>Lường Văn Sướng (Chủ hộ)</t>
  </si>
  <si>
    <t>Hà Văn Sơn (Chủ hộ)</t>
  </si>
  <si>
    <t>Lò Văn Mứt (Chủ hộ)</t>
  </si>
  <si>
    <t>Lừ Văn Sướng (Bố)</t>
  </si>
  <si>
    <t>Quàng Thị Bóng (Chủ hộ)</t>
  </si>
  <si>
    <t>Quàng Thị Ủa (Mẹ)</t>
  </si>
  <si>
    <t>Lừ Thị Phấn</t>
  </si>
  <si>
    <t>Lừ Văn Nghe</t>
  </si>
  <si>
    <t xml:space="preserve">Mè Thị Cỏ </t>
  </si>
  <si>
    <t>Mè Văn Phớ (Bố)</t>
  </si>
  <si>
    <t>Mè Văn Đông (Chủ hộ)</t>
  </si>
  <si>
    <t>Hoàng Thị Bẩn (Chủ hộ)</t>
  </si>
  <si>
    <t>Lừ Như Thuỷ (Chủ hộ)</t>
  </si>
  <si>
    <t>Lừ Văn Tút (Bố)</t>
  </si>
  <si>
    <t>Mè Văn Chung (Chủ hộ)</t>
  </si>
  <si>
    <t>Hoàng Văn Sốm (Chủ hộ)</t>
  </si>
  <si>
    <t>Lò Văn Cho (Bố)</t>
  </si>
  <si>
    <t>Hoàng Thị Bính (Mẹ)</t>
  </si>
  <si>
    <t>Lò Thị Mó (Mẹ chồng)</t>
  </si>
  <si>
    <t>Hoàng Văn Túp (Chủ hộ)</t>
  </si>
  <si>
    <t>Lò Văn Phánh (Bố)</t>
  </si>
  <si>
    <t>Vì Thị Mới (Mẹ)</t>
  </si>
  <si>
    <t>Lò Văn Thạch (Chủ hộ)</t>
  </si>
  <si>
    <t>Lò Văn Ún (Chủ hộ)</t>
  </si>
  <si>
    <t>Lừ Văn Vắng (Chủ hộ)</t>
  </si>
  <si>
    <t>Lò Thị Chính (Mẹ)</t>
  </si>
  <si>
    <t>Lò Văn Cẳng (Chủ hộ)</t>
  </si>
  <si>
    <t>Lừ Văn Hốc (Chủ hộ)</t>
  </si>
  <si>
    <t>Lò Thị Ín (Mẹ)</t>
  </si>
  <si>
    <t>Mè Văn Phắng (Bố chồng)</t>
  </si>
  <si>
    <t>Lừ Văn Đăm (Bố)</t>
  </si>
  <si>
    <t>Lò Văn Héo (Bố)</t>
  </si>
  <si>
    <t>Lừ Thị Lao (Mẹ)</t>
  </si>
  <si>
    <t>Hà Văn Chương (Bố)</t>
  </si>
  <si>
    <t>Lò Văn Sám (Bố)</t>
  </si>
  <si>
    <t>SẶP VẠT</t>
  </si>
  <si>
    <t>Quàng Thị Khòe</t>
  </si>
  <si>
    <t>Lò Văn Nắm</t>
  </si>
  <si>
    <t>Lò Văn Quán</t>
  </si>
  <si>
    <t>Quàng Văn Hả</t>
  </si>
  <si>
    <t xml:space="preserve">Quàng Văn Pế </t>
  </si>
  <si>
    <t>Quàng Văn Sính</t>
  </si>
  <si>
    <t>Lò Văn E</t>
  </si>
  <si>
    <t>Lò Văn Quý</t>
  </si>
  <si>
    <t>Quàng Văn Sướng</t>
  </si>
  <si>
    <t>Quàng Văn Thọc</t>
  </si>
  <si>
    <t>Quàng Văn Lóng</t>
  </si>
  <si>
    <t>Hà Thị Ngoãn</t>
  </si>
  <si>
    <t>Lò Văn Tút</t>
  </si>
  <si>
    <t>Quàng Thị E (Thanh)</t>
  </si>
  <si>
    <t>Quàng Thị É</t>
  </si>
  <si>
    <t>Hà Thị Ýn</t>
  </si>
  <si>
    <t>Lêm Văn Bun</t>
  </si>
  <si>
    <t>Quàng Văn Hón</t>
  </si>
  <si>
    <t>Quàng Thị Binh</t>
  </si>
  <si>
    <t>Quàng Thị Chinh</t>
  </si>
  <si>
    <t>Vũ Thị Tơ</t>
  </si>
  <si>
    <t>Bản Hin Nam</t>
  </si>
  <si>
    <t>Nguyễn Đình Nhâm</t>
  </si>
  <si>
    <t>Nguyên Xuân Hợi</t>
  </si>
  <si>
    <t>Phạm Văn Vụ</t>
  </si>
  <si>
    <t>Nguyễn Tiến Sàn</t>
  </si>
  <si>
    <t>Hoàng Văn Pản</t>
  </si>
  <si>
    <t>Quang Thịnh</t>
  </si>
  <si>
    <t>Lò Văn Nguyên</t>
  </si>
  <si>
    <t>Lò Văn Đùa</t>
  </si>
  <si>
    <t>Quàng Văn Muổi</t>
  </si>
  <si>
    <t>Quàng Văn Cấu</t>
  </si>
  <si>
    <t>Hoàng Văn Lõi</t>
  </si>
  <si>
    <t>Quàng Văn Khoén</t>
  </si>
  <si>
    <t>Lò Thị Sé</t>
  </si>
  <si>
    <t>Hoàng Văn È</t>
  </si>
  <si>
    <t>Hoàng Thị Héo</t>
  </si>
  <si>
    <t>Quàng Văn Sớn</t>
  </si>
  <si>
    <t>Hoàng Văn Bun</t>
  </si>
  <si>
    <t>Hà Văn Quốc</t>
  </si>
  <si>
    <t>Quàng Văn Dong</t>
  </si>
  <si>
    <t>Hoàng Văn Luống</t>
  </si>
  <si>
    <t>Quàng Văn Le</t>
  </si>
  <si>
    <t>Mè Văn Đáng</t>
  </si>
  <si>
    <t>Lò Văn Khoa</t>
  </si>
  <si>
    <t>Hà Văn Mỷ</t>
  </si>
  <si>
    <t>Hà Văn Sóng</t>
  </si>
  <si>
    <t>Mè Văn Lọc</t>
  </si>
  <si>
    <t>Quàng Văn Đáng</t>
  </si>
  <si>
    <t>Mè Văn Định</t>
  </si>
  <si>
    <t>Quaàng Văn út</t>
  </si>
  <si>
    <t>Quàng Văn Quý</t>
  </si>
  <si>
    <t>Quàng Thị Lẻ</t>
  </si>
  <si>
    <t>Quàng Văn Mỷ</t>
  </si>
  <si>
    <t>Quàng Văn Lống</t>
  </si>
  <si>
    <t>Quàng Văn Păn</t>
  </si>
  <si>
    <t>Hà Văn Choi</t>
  </si>
  <si>
    <t>Huổi Mong</t>
  </si>
  <si>
    <t>Hà Thị Ẹt</t>
  </si>
  <si>
    <t>Hà Văn Tơm</t>
  </si>
  <si>
    <t>Văng Lùng</t>
  </si>
  <si>
    <t>Hà Văn Ắc</t>
  </si>
  <si>
    <t>Hà Văn Hóa</t>
  </si>
  <si>
    <t>Hà Văn Khù</t>
  </si>
  <si>
    <t>Hà Văn Lống</t>
  </si>
  <si>
    <t>Hà Thị Vành</t>
  </si>
  <si>
    <t>Huổi Toi</t>
  </si>
  <si>
    <t>Hà Thị Phăn</t>
  </si>
  <si>
    <t>Quàng Văn Sán</t>
  </si>
  <si>
    <t>Hà Văn Đanh</t>
  </si>
  <si>
    <t>Hà Văn Nọi</t>
  </si>
  <si>
    <t>Hà Văn Bun</t>
  </si>
  <si>
    <t>Hà Thị Phầng</t>
  </si>
  <si>
    <t>Hà Thị Số</t>
  </si>
  <si>
    <t>Quàng Văn Đen</t>
  </si>
  <si>
    <t>Nà Ngà</t>
  </si>
  <si>
    <t>Hà Văn Tố</t>
  </si>
  <si>
    <t>Lò Văn Khù</t>
  </si>
  <si>
    <t>Lừ Văn Bánh</t>
  </si>
  <si>
    <t>Lừ Thị Sái</t>
  </si>
  <si>
    <t>Lừ Thị Dé</t>
  </si>
  <si>
    <t xml:space="preserve">Lò Thị Sớ </t>
  </si>
  <si>
    <t>Bùi Văn Thi</t>
  </si>
  <si>
    <t>Đoàn Kết</t>
  </si>
  <si>
    <t>Vì Văn Tay</t>
  </si>
  <si>
    <t>Huổi Thón</t>
  </si>
  <si>
    <t>Hà Văn Bấu</t>
  </si>
  <si>
    <t>Hà Văn Sái</t>
  </si>
  <si>
    <t>Huổi Lắc</t>
  </si>
  <si>
    <t>Lò Thị Khốn</t>
  </si>
  <si>
    <t>Nà Phiêng</t>
  </si>
  <si>
    <t>Hoàng Văn Nháo</t>
  </si>
  <si>
    <t>Lò Thị Khó</t>
  </si>
  <si>
    <t>Mùa Lao Chá</t>
  </si>
  <si>
    <t>Chi Đảy</t>
  </si>
  <si>
    <t>Hà Văn Bốn</t>
  </si>
  <si>
    <t>Hát Sét</t>
  </si>
  <si>
    <t>Lò Văn Ủa</t>
  </si>
  <si>
    <t>Tà Vài</t>
  </si>
  <si>
    <t>Hoàng Qúy Văn</t>
  </si>
  <si>
    <t>Huân chương</t>
  </si>
  <si>
    <t>Lóng Khương</t>
  </si>
  <si>
    <t>Hoàng Kim Phong</t>
  </si>
  <si>
    <t>Huy chương</t>
  </si>
  <si>
    <t>Hoàng Văn Hiêng</t>
  </si>
  <si>
    <t>Hà Văn Phánh</t>
  </si>
  <si>
    <t>Lò Văn Vang</t>
  </si>
  <si>
    <t>Hoàng Văn Phớ</t>
  </si>
  <si>
    <t>Hoàng Thị Nhưa</t>
  </si>
  <si>
    <t>Lò Văn Chẹt</t>
  </si>
  <si>
    <t>Lường Văn Lóng</t>
  </si>
  <si>
    <t>Hoàng Kim Vân</t>
  </si>
  <si>
    <t>Hà Thị Suổi</t>
  </si>
  <si>
    <t>Vì Xuân Vành</t>
  </si>
  <si>
    <t>Hoàng Văn Đáng</t>
  </si>
  <si>
    <t>Hà Phúc Lợi</t>
  </si>
  <si>
    <t>Lò Văn Cấu</t>
  </si>
  <si>
    <t>Hoàng Văn Qúy</t>
  </si>
  <si>
    <t>Lò Văn Xôm</t>
  </si>
  <si>
    <t>Quàng Văn Tụi</t>
  </si>
  <si>
    <t>Hà Văn Sơn</t>
  </si>
  <si>
    <t>Bản Na  Băng</t>
  </si>
  <si>
    <t>Hà Thị Nỷ</t>
  </si>
  <si>
    <t>Hà Công Binh</t>
  </si>
  <si>
    <t>Hà Văn Nhón</t>
  </si>
  <si>
    <t>Bản Nà hát</t>
  </si>
  <si>
    <t>Hà Thị Xu</t>
  </si>
  <si>
    <t>Hoàng Văn Só</t>
  </si>
  <si>
    <t>Hoàng Văn Tiến</t>
  </si>
  <si>
    <t>Hoàng Thị Ngoặc</t>
  </si>
  <si>
    <t>Hà Văn Păn</t>
  </si>
  <si>
    <t>Hà Văn Yên</t>
  </si>
  <si>
    <t>Hoàng Văn Đành</t>
  </si>
  <si>
    <t>Hà Văn Đông</t>
  </si>
  <si>
    <t>Hoàng Văn Phóng</t>
  </si>
  <si>
    <t>Vừ Lao Lệnh</t>
  </si>
  <si>
    <t>Vàng Lao Cặư</t>
  </si>
  <si>
    <t>Lường Thị Điển</t>
  </si>
  <si>
    <t>Chiềng Ban 1</t>
  </si>
  <si>
    <t>Hoàng Thị Chiện</t>
  </si>
  <si>
    <t>Vì Văn Tun (Vì Văn Tiêm 1919)</t>
  </si>
  <si>
    <t>Hoàng Văn Tân (Con: Vì Thị Chôm</t>
  </si>
  <si>
    <t>Hoàng Văn Xum</t>
  </si>
  <si>
    <t>Lường Văn Biên</t>
  </si>
  <si>
    <t>Chiềng Ban 2</t>
  </si>
  <si>
    <t>Lường Văn Nối</t>
  </si>
  <si>
    <t>Lường Văn Hùng</t>
  </si>
  <si>
    <t>Nguyễn Văn Bắc (Vợ: Lê Thị Ngọc mai)</t>
  </si>
  <si>
    <t>Huân chương kháng chiến III</t>
  </si>
  <si>
    <t>Cố Nông</t>
  </si>
  <si>
    <t>Hoàng Văn Pan (Con: Hoàng Văn Tương)</t>
  </si>
  <si>
    <t>Hoàng Văn Lẻ</t>
  </si>
  <si>
    <t>Huy chương kháng chiến I</t>
  </si>
  <si>
    <t>Nguyễn Hồng Khương</t>
  </si>
  <si>
    <t>Huân chương kháng chiến II</t>
  </si>
  <si>
    <t>Cung Tà Làng</t>
  </si>
  <si>
    <t>Nguyễn Thị Thất</t>
  </si>
  <si>
    <t>Lê Uyên Bắc</t>
  </si>
  <si>
    <t>Địch bắt tù đày</t>
  </si>
  <si>
    <t>Đông Khùa</t>
  </si>
  <si>
    <t>Vì Văn Dét</t>
  </si>
  <si>
    <t>Hua Đán</t>
  </si>
  <si>
    <t>Vì Văn Tiếng</t>
  </si>
  <si>
    <t>Huân chương kháng chiến I</t>
  </si>
  <si>
    <t>Lắc Kén</t>
  </si>
  <si>
    <t>Lò Văn Núm</t>
  </si>
  <si>
    <t>Lò Văn Hít</t>
  </si>
  <si>
    <t>Vì Viết Đạnh</t>
  </si>
  <si>
    <t>Tà Làng Cao</t>
  </si>
  <si>
    <t>Hoàng Văn Đậu (chủ hộ)</t>
  </si>
  <si>
    <t>Tà Làng Thấp</t>
  </si>
  <si>
    <t>Vì Văn Suối (Con: Vì Văn Đình)</t>
  </si>
  <si>
    <t>Lò Văn Khương</t>
  </si>
  <si>
    <t>Vì Thị Sương</t>
  </si>
  <si>
    <t>Lò Văn Họm</t>
  </si>
  <si>
    <t>Phạm Thị Vân</t>
  </si>
  <si>
    <t>Trung Tâm</t>
  </si>
  <si>
    <t>Nguyễn Thị Bé</t>
  </si>
  <si>
    <t>Vì Duy Phơi</t>
  </si>
  <si>
    <t>Vì Văn Lượng</t>
  </si>
  <si>
    <t>Văng Phay</t>
  </si>
  <si>
    <t>Vì Thị Sót</t>
  </si>
  <si>
    <t>Lê Quang Đát</t>
  </si>
  <si>
    <t>Yên Thi</t>
  </si>
  <si>
    <t>Trần Văn Thái</t>
  </si>
  <si>
    <t>Nguyễn Thành Đô</t>
  </si>
  <si>
    <t>Hà Đức Dương</t>
  </si>
  <si>
    <t>Phạm Quang Ngữ</t>
  </si>
  <si>
    <t>Phạm Văn Đăng</t>
  </si>
  <si>
    <t>Đỗ Đức Thanh</t>
  </si>
  <si>
    <t>Nguyễn Xuân Thanh</t>
  </si>
  <si>
    <t>Mỏ Than</t>
  </si>
  <si>
    <t>Vì Văn Chúc</t>
  </si>
  <si>
    <t>Mơ Tươi</t>
  </si>
  <si>
    <t>Lò Văn Vát</t>
  </si>
  <si>
    <t>Lò Thị Lả</t>
  </si>
  <si>
    <t>Quỳnh Phiêng</t>
  </si>
  <si>
    <t>Tếnh Lao Của</t>
  </si>
  <si>
    <t>Đin Chí</t>
  </si>
  <si>
    <t>Phàng Lao Giang</t>
  </si>
  <si>
    <t>Pom Khốc</t>
  </si>
  <si>
    <t>Phàng Lao Vàng</t>
  </si>
  <si>
    <t>Pa Kha 1</t>
  </si>
  <si>
    <t>Giàng Lao Kía</t>
  </si>
  <si>
    <t>Nguyễn Quang Hiệu</t>
  </si>
  <si>
    <t>Cồn Huốt I</t>
  </si>
  <si>
    <t>Vì Xuân Lựa</t>
  </si>
  <si>
    <t>Bản Ái I</t>
  </si>
  <si>
    <t>Vì Xuân Trường</t>
  </si>
  <si>
    <t xml:space="preserve">Đinh Thanh Xuân </t>
  </si>
  <si>
    <t>Hang Mon I</t>
  </si>
  <si>
    <t xml:space="preserve">Nguyễn Văn Hôm </t>
  </si>
  <si>
    <t xml:space="preserve">Lê Thị Cói </t>
  </si>
  <si>
    <t>Bùi Thị Duyên</t>
  </si>
  <si>
    <t>Nguyễn Hồng Đa</t>
  </si>
  <si>
    <t>Trần Văn Bao</t>
  </si>
  <si>
    <t xml:space="preserve">Nguyễn Văn Chiến </t>
  </si>
  <si>
    <t xml:space="preserve">Đinh Xuân Bến </t>
  </si>
  <si>
    <t xml:space="preserve">Trương Minh Tấn </t>
  </si>
  <si>
    <t xml:space="preserve">Trần Văn Dự </t>
  </si>
  <si>
    <t>Nguyễn Văn Gấm</t>
  </si>
  <si>
    <t>Vũ Thị Tỉnh</t>
  </si>
  <si>
    <t>Vũ Văn Nhị</t>
  </si>
  <si>
    <t>Kim Chung 2</t>
  </si>
  <si>
    <t>Vì Văn Thế</t>
  </si>
  <si>
    <t>Ten Luông</t>
  </si>
  <si>
    <t>Vì Thị Hặc</t>
  </si>
  <si>
    <t>Vì Văn Ót</t>
  </si>
  <si>
    <t xml:space="preserve">Lê Văn Yến </t>
  </si>
  <si>
    <t>Hang Mon II</t>
  </si>
  <si>
    <t xml:space="preserve">Trần Quang Điện </t>
  </si>
  <si>
    <t xml:space="preserve">Nguyễn Xuân Vi </t>
  </si>
  <si>
    <t>Dừ Lao Chìa</t>
  </si>
  <si>
    <t>Keo Muông</t>
  </si>
  <si>
    <t>Vì Văn Nhạc</t>
  </si>
  <si>
    <t>Tà Ẻn</t>
  </si>
  <si>
    <t xml:space="preserve">Phạm Thị Oanh </t>
  </si>
  <si>
    <t>Kim Chung 3</t>
  </si>
  <si>
    <t xml:space="preserve">Nguyễn Đức Sinh </t>
  </si>
  <si>
    <t>Kim Chung 1</t>
  </si>
  <si>
    <t xml:space="preserve">Bùi Đức Thọ </t>
  </si>
  <si>
    <t xml:space="preserve">Vì Văn Bun </t>
  </si>
  <si>
    <t>Tam Thanh</t>
  </si>
  <si>
    <t>Sồng Lao Giàng</t>
  </si>
  <si>
    <t>Lao Khô 1</t>
  </si>
  <si>
    <t>Tráng Lao Bông</t>
  </si>
  <si>
    <t>TRáng Lao Tơ</t>
  </si>
  <si>
    <t>Nguyễn Văn Chọp</t>
  </si>
  <si>
    <t>Lò Văn U</t>
  </si>
  <si>
    <t>Lò Văn No</t>
  </si>
  <si>
    <t>Nguyễn Văn Khê</t>
  </si>
  <si>
    <t>Lê Văn Kham</t>
  </si>
  <si>
    <t>Vũ Xuân Hồng</t>
  </si>
  <si>
    <t>Lò Văn Minh</t>
  </si>
  <si>
    <t>Đinh văn Tiến</t>
  </si>
  <si>
    <t>Hoàng Đình Đúc</t>
  </si>
  <si>
    <t>Hoàng Văn Quốc</t>
  </si>
  <si>
    <t>Lò Thị Út</t>
  </si>
  <si>
    <t>Lừ Văn Lăm</t>
  </si>
  <si>
    <t>Nguyễn Thị Mịch</t>
  </si>
  <si>
    <t>Đỗ Đức Doanh</t>
  </si>
  <si>
    <t>Tạ Đình Dọng</t>
  </si>
  <si>
    <t>Lường Thị Dăn</t>
  </si>
  <si>
    <t>Bản Quỳnh Sơn</t>
  </si>
  <si>
    <t>Lò Văn Mốt</t>
  </si>
  <si>
    <t>Nguyễn Văn Thái</t>
  </si>
  <si>
    <t>Lê Văn Thòa</t>
  </si>
  <si>
    <t>Nguyễn Văn Tăng</t>
  </si>
  <si>
    <t>thương binh</t>
  </si>
  <si>
    <t>Vũ Thị Ệp</t>
  </si>
  <si>
    <t>Nguyễn Văn Khoa</t>
  </si>
  <si>
    <t>Nguyễn Văn Thân</t>
  </si>
  <si>
    <t>Phan Đình Thi</t>
  </si>
  <si>
    <t>Phạm Văn Phước</t>
  </si>
  <si>
    <t>Vũ Thị Hoạt</t>
  </si>
  <si>
    <t>Nguyễn Hữu Mười</t>
  </si>
  <si>
    <t>Bùi Công Khanh</t>
  </si>
  <si>
    <t>Lò Văn Cồ</t>
  </si>
  <si>
    <t>Lừ Văn Ố</t>
  </si>
  <si>
    <t>Nguyễn Quang Trung</t>
  </si>
  <si>
    <t>Lê Văn Bảng</t>
  </si>
  <si>
    <t xml:space="preserve">Vì Văn An </t>
  </si>
  <si>
    <t>Bản Yên Quỳnh</t>
  </si>
  <si>
    <t>Lò Thị Nhin( Lò Văn Phúng)</t>
  </si>
  <si>
    <t>Đỗ Văn Các</t>
  </si>
  <si>
    <t>Vì Văn Viền</t>
  </si>
  <si>
    <t>Vì Văn Ỏm</t>
  </si>
  <si>
    <t>Vì Văn Thành</t>
  </si>
  <si>
    <t>Vì Văn Xốm</t>
  </si>
  <si>
    <t>Vì Văn Tỏm</t>
  </si>
  <si>
    <t>Huân chương kháng chiến hạng3</t>
  </si>
  <si>
    <t>Vì Văn Pằn</t>
  </si>
  <si>
    <t>Bản A La</t>
  </si>
  <si>
    <t>Vì Văn Số</t>
  </si>
  <si>
    <t xml:space="preserve">Huân chương kháng chiến hạng 1 </t>
  </si>
  <si>
    <t>Vì Văn Phanh</t>
  </si>
  <si>
    <t xml:space="preserve">Huân chương kháng chiến hạng3 </t>
  </si>
  <si>
    <t>Bản Tràng Nặm</t>
  </si>
  <si>
    <t>Vì Văn Mòn</t>
  </si>
  <si>
    <t>Vì Văn Phéng</t>
  </si>
  <si>
    <t>Vì Văn Khùn</t>
  </si>
  <si>
    <t>Vì Văn Pành</t>
  </si>
  <si>
    <t>Vì Văn Ính</t>
  </si>
  <si>
    <t>Vì Văn Èn</t>
  </si>
  <si>
    <t>Vì Văn Lừn</t>
  </si>
  <si>
    <t>Vì Văn Khóp</t>
  </si>
  <si>
    <t>Vì Văn Chồm</t>
  </si>
  <si>
    <t>Sồng Lao Khúa</t>
  </si>
  <si>
    <t>Suối Cút</t>
  </si>
  <si>
    <t>Giàng Lao Pa La</t>
  </si>
  <si>
    <t>Bản Keo Đồn</t>
  </si>
  <si>
    <t>Vì Văn Dú</t>
  </si>
  <si>
    <t>Trạm Hốc</t>
  </si>
  <si>
    <t>TRÊN ĐỊA BÀN HUYỆN MỘC CHÂU</t>
  </si>
  <si>
    <t>THỊ TRẤN MỘC CHÂU</t>
  </si>
  <si>
    <t>Hoàng Văn Chứa</t>
  </si>
  <si>
    <t>Thương binh 45%</t>
  </si>
  <si>
    <t>Đỗ Bá Vấn</t>
  </si>
  <si>
    <t>Bệnh binh 61%</t>
  </si>
  <si>
    <t>Tiểu khu 13</t>
  </si>
  <si>
    <t>Hà Văn Nặn</t>
  </si>
  <si>
    <t>Bệnh binh 62%</t>
  </si>
  <si>
    <t>Nguyễn Thị Tặng</t>
  </si>
  <si>
    <t>Mẹ liệt sỹ</t>
  </si>
  <si>
    <t>Tiểu khu 9</t>
  </si>
  <si>
    <t>Lê Thị Như</t>
  </si>
  <si>
    <t>Vợ liệt sỹ</t>
  </si>
  <si>
    <t>Nguyễn Văn Huề</t>
  </si>
  <si>
    <t>Chất độc hóa học 21%</t>
  </si>
  <si>
    <t>Lê Văn Cử</t>
  </si>
  <si>
    <t xml:space="preserve">Lý Đức Cổn </t>
  </si>
  <si>
    <t>HC chiến thắng hạng nhất</t>
  </si>
  <si>
    <t xml:space="preserve">Vũ Văn Ta </t>
  </si>
  <si>
    <t>Nguyễn Ngọc Phúc</t>
  </si>
  <si>
    <t>Nguyễn Văn Tuấn</t>
  </si>
  <si>
    <t>Nguyễn Ngọc Hồ</t>
  </si>
  <si>
    <t>Lò Văn Khịn</t>
  </si>
  <si>
    <t>Tiểu khu Bản Mòn</t>
  </si>
  <si>
    <t>Đỗ Thị Thơm</t>
  </si>
  <si>
    <t>Lưu Hùng Sim</t>
  </si>
  <si>
    <t>Trần Minh Ân</t>
  </si>
  <si>
    <t>Trần Văn Thu</t>
  </si>
  <si>
    <t>THỊ TRẤN NÔNG TRƯỜNG</t>
  </si>
  <si>
    <t>Mai Xuân Dự</t>
  </si>
  <si>
    <t>Bệnh binh 61%, Chất độc hóa học</t>
  </si>
  <si>
    <t>Tiểu khu Bệnh viện I</t>
  </si>
  <si>
    <t>Nguyễn Mai Hồng</t>
  </si>
  <si>
    <t>Chất độc hóa học 35%</t>
  </si>
  <si>
    <t>Tiểu khu 67</t>
  </si>
  <si>
    <t>Lê Sỹ Sơn</t>
  </si>
  <si>
    <t>Thương binh 45%, Chất độc hóa học</t>
  </si>
  <si>
    <t>Tiểu khu Thảo nguyên</t>
  </si>
  <si>
    <t>Nguyễn Thị Thêm</t>
  </si>
  <si>
    <t>Vợ  Liệt sỹ</t>
  </si>
  <si>
    <t>Tiểu khu 68</t>
  </si>
  <si>
    <t>Nguyễn Tiến Dần</t>
  </si>
  <si>
    <t>Thương binh 68%</t>
  </si>
  <si>
    <t>Tiểu khu 26/7</t>
  </si>
  <si>
    <t>Lê Hữu Sót</t>
  </si>
  <si>
    <t>Tiểu khu 40</t>
  </si>
  <si>
    <t>Hoàng Văn Chụng</t>
  </si>
  <si>
    <t>Thương binh 21%</t>
  </si>
  <si>
    <t>Tiểu khu Chờ Lồng</t>
  </si>
  <si>
    <t>XÃ CHIỀNG SƠN</t>
  </si>
  <si>
    <t xml:space="preserve">Phan Thanh Quang </t>
  </si>
  <si>
    <t>Bệnh Binh 61%</t>
  </si>
  <si>
    <t xml:space="preserve">Lê Thị Quang </t>
  </si>
  <si>
    <t xml:space="preserve">Đỗ Quang Tiệc </t>
  </si>
  <si>
    <t>Bệnh Binh 65%</t>
  </si>
  <si>
    <t>Mè Văn Tiện</t>
  </si>
  <si>
    <t>Huân chương kháng chiến hạng  nhất</t>
  </si>
  <si>
    <t>Tiểu khu 1/5</t>
  </si>
  <si>
    <t>Đinh Thị Thái</t>
  </si>
  <si>
    <t>Tiểu khu 19/5</t>
  </si>
  <si>
    <t>Bùi Thị Sâm</t>
  </si>
  <si>
    <t>Tiểu khu 30/4</t>
  </si>
  <si>
    <t>Cầm Văn Nguộc</t>
  </si>
  <si>
    <t>Bản Nậm Dên</t>
  </si>
  <si>
    <t>Nguyễn Đình Thiệu</t>
  </si>
  <si>
    <t>Lâm Lợi</t>
  </si>
  <si>
    <t>Thương binh 4/4</t>
  </si>
  <si>
    <t>XÃ MƯỜNG SANG</t>
  </si>
  <si>
    <t>Phạm Mai</t>
  </si>
  <si>
    <t>Bãi Sậy</t>
  </si>
  <si>
    <t>Nguyễn Ngọc Linh</t>
  </si>
  <si>
    <t>Bệnh Binh 62%</t>
  </si>
  <si>
    <t>Bệnh Binh 68%</t>
  </si>
  <si>
    <t>Nà Bó 2</t>
  </si>
  <si>
    <t>Vũ Ngọc Lân</t>
  </si>
  <si>
    <t>Lường Văn Khói</t>
  </si>
  <si>
    <t>Thương Binh 45%</t>
  </si>
  <si>
    <t>Lường Văn Ưới</t>
  </si>
  <si>
    <t>Thương binh 52%</t>
  </si>
  <si>
    <t>Nà Bó 1</t>
  </si>
  <si>
    <t>Lường Văn Anh</t>
  </si>
  <si>
    <t>Thương binh 41%</t>
  </si>
  <si>
    <t>Bản Là Ngà II</t>
  </si>
  <si>
    <t xml:space="preserve">Nguyễn Thị Mứt </t>
  </si>
  <si>
    <t>Nguyễn Văn Thụy</t>
  </si>
  <si>
    <t>Sa Thư</t>
  </si>
  <si>
    <t>Nà Bó I</t>
  </si>
  <si>
    <t>XÃ TÂN LẬP</t>
  </si>
  <si>
    <t>Lường Văn Hỏi</t>
  </si>
  <si>
    <t>Bệnh binh 45%</t>
  </si>
  <si>
    <t>Tiểu khu 32</t>
  </si>
  <si>
    <t>Hà Văn Xưa</t>
  </si>
  <si>
    <t>Thương binh 31%</t>
  </si>
  <si>
    <t>Bản Dọi 1</t>
  </si>
  <si>
    <t>Đặng Văn Sêm</t>
  </si>
  <si>
    <t>Thương binh 35%</t>
  </si>
  <si>
    <t>Bản Co Phay</t>
  </si>
  <si>
    <t>XÃ TÂN HỢP</t>
  </si>
  <si>
    <t>Mùi Văn Chiện</t>
  </si>
  <si>
    <t>Bệnh binh 71%</t>
  </si>
  <si>
    <t>Sam Kha</t>
  </si>
  <si>
    <t>Mùi Văn Kiến</t>
  </si>
  <si>
    <t>Nà Mý</t>
  </si>
  <si>
    <t>Mùi Văn Vinh</t>
  </si>
  <si>
    <t>Bệnh binh 65%</t>
  </si>
  <si>
    <t>Suối Chanh</t>
  </si>
  <si>
    <t>Hà Văn Lước</t>
  </si>
  <si>
    <t>Thương binh 61%</t>
  </si>
  <si>
    <t>Bản Nà Mường</t>
  </si>
  <si>
    <t>XÃ TÀ LẠI</t>
  </si>
  <si>
    <t xml:space="preserve">Đinh Thị Inh              </t>
  </si>
  <si>
    <t>Bản Tà Lọt</t>
  </si>
  <si>
    <t>Vì Thị Thìn</t>
  </si>
  <si>
    <t>Bản Tháng 5</t>
  </si>
  <si>
    <t>XÃ HUA PĂNG</t>
  </si>
  <si>
    <t>Vì Xuân Cải</t>
  </si>
  <si>
    <t>Bản Nà Bó 1</t>
  </si>
  <si>
    <t>Hà Văn Vinh</t>
  </si>
  <si>
    <t>Bản Nà Sài</t>
  </si>
  <si>
    <t>XÃ NÀ MƯỜNG</t>
  </si>
  <si>
    <t>Đinh Thị Chính</t>
  </si>
  <si>
    <t>Bản Pưa Pai</t>
  </si>
  <si>
    <t>Đinh Thị Ẹm</t>
  </si>
  <si>
    <t>Bản Nà Mường 2</t>
  </si>
  <si>
    <t>Triệu Văn Bình</t>
  </si>
  <si>
    <t xml:space="preserve">Thương binh 3/4 </t>
  </si>
  <si>
    <t>Bản Sỳ Lỳ</t>
  </si>
  <si>
    <t>XÃ PHIÊNG LUÔNG</t>
  </si>
  <si>
    <t>Thương binh 65%</t>
  </si>
  <si>
    <t>Bản Xồm Lồm</t>
  </si>
  <si>
    <t>Đinh Văn Khoa</t>
  </si>
  <si>
    <t xml:space="preserve">Bệnh binh  65% </t>
  </si>
  <si>
    <t>Bản Muống</t>
  </si>
  <si>
    <t>Mùi Văn Thường</t>
  </si>
  <si>
    <t>Hà Văn Thanh</t>
  </si>
  <si>
    <t>Cầm Văn Ắm</t>
  </si>
  <si>
    <t>Bản Phiêng Hạ</t>
  </si>
  <si>
    <t>Mùi Văn Điện</t>
  </si>
  <si>
    <t>XÃ QUY HƯỚNG</t>
  </si>
  <si>
    <t>Mùi Văn Múi</t>
  </si>
  <si>
    <t>Bệnh binh 50%</t>
  </si>
  <si>
    <t>Bản Suối Giăng</t>
  </si>
  <si>
    <t>Mùi Văn Long</t>
  </si>
  <si>
    <t>Thương binh 22%</t>
  </si>
  <si>
    <t>Bản Vằng Khoài</t>
  </si>
  <si>
    <t>XÃ LÓNG SẬP</t>
  </si>
  <si>
    <t>Vì Văn Thái</t>
  </si>
  <si>
    <t>A Má I</t>
  </si>
  <si>
    <t xml:space="preserve">Lữ Thị Nghe </t>
  </si>
  <si>
    <t>XÃ CHIỀNG HẮC</t>
  </si>
  <si>
    <t>Vì Thị Ín</t>
  </si>
  <si>
    <t>Vợ liệt Sỹ</t>
  </si>
  <si>
    <t>Bản Piềng Lán</t>
  </si>
  <si>
    <t>Dương Minh Hoàng</t>
  </si>
  <si>
    <t>Bản Tà Niết</t>
  </si>
  <si>
    <t xml:space="preserve"> Dương Tôn Bảo</t>
  </si>
  <si>
    <t>Nguyễn Tiến Được</t>
  </si>
  <si>
    <t>Vũ Văn Kiêm</t>
  </si>
  <si>
    <t>Đàm Trọng Phượng</t>
  </si>
  <si>
    <t>Nguyễn Thị Tiếp</t>
  </si>
  <si>
    <t>Tuất liệt sỹ</t>
  </si>
  <si>
    <t>Nguyễn Khắc Nguyên</t>
  </si>
  <si>
    <t>Huân chương kháng chiến hạng hai</t>
  </si>
  <si>
    <t>Nguyễn Thị Tý</t>
  </si>
  <si>
    <t>Nguyễn Thị Tùng</t>
  </si>
  <si>
    <t>Quàng Thị Vành</t>
  </si>
  <si>
    <t>Đỗ Thị Lan</t>
  </si>
  <si>
    <t>Đặng Đình Lệ</t>
  </si>
  <si>
    <t>Nguyễn Thị Thạo</t>
  </si>
  <si>
    <t>Lường Văn Mâng</t>
  </si>
  <si>
    <t>Nguyễn Văn Tề</t>
  </si>
  <si>
    <t>Đỗ Trọng Tân</t>
  </si>
  <si>
    <t>Hà Văn Thượng</t>
  </si>
  <si>
    <t>Vũ Kim Toàn</t>
  </si>
  <si>
    <t>Nguyễn Văn Diêm</t>
  </si>
  <si>
    <t>Phạm Hồng Thái</t>
  </si>
  <si>
    <t>Nguyễn Thị Sâm</t>
  </si>
  <si>
    <t>Nguyễn Thị Hạp</t>
  </si>
  <si>
    <t>Lê Bá Vỵ</t>
  </si>
  <si>
    <t>Lê Thị Hậu</t>
  </si>
  <si>
    <t>Nguyễn Mạnh Hùng</t>
  </si>
  <si>
    <t>Trần Phong</t>
  </si>
  <si>
    <t>Hà Thị Bảy</t>
  </si>
  <si>
    <t>Tạ Thị Công</t>
  </si>
  <si>
    <t>Nguyễn Thị Ánh</t>
  </si>
  <si>
    <t>Phạm Văn Bần</t>
  </si>
  <si>
    <t>Nguyễn Hữu Ân</t>
  </si>
  <si>
    <t>Thương binh, CĐHH</t>
  </si>
  <si>
    <t>Lã Thị Hảo</t>
  </si>
  <si>
    <t>Trần Thị Thắng</t>
  </si>
  <si>
    <t>Nguyễn Đức Lục</t>
  </si>
  <si>
    <t>Vũ Thị Miến (Mến)</t>
  </si>
  <si>
    <t>Nguyễn Thị Lan (Lẫm)</t>
  </si>
  <si>
    <t>Đỗ Xích Thược</t>
  </si>
  <si>
    <t>Bùi Ngọc Khoa</t>
  </si>
  <si>
    <t>Bùi Thị Lạc</t>
  </si>
  <si>
    <t>Bùi Minh Thuyên</t>
  </si>
  <si>
    <t>Lò Văn Tiến</t>
  </si>
  <si>
    <t>Lê Thị Bẩy</t>
  </si>
  <si>
    <t>Đồng Quang Sở</t>
  </si>
  <si>
    <t>Trịnh Văn Cương</t>
  </si>
  <si>
    <t>Khuất Thị Lý</t>
  </si>
  <si>
    <t>Đỗ Thị Nhân</t>
  </si>
  <si>
    <t>Thái Quang</t>
  </si>
  <si>
    <t>Tống Thị Thọ</t>
  </si>
  <si>
    <t>Trần Quang Trường</t>
  </si>
  <si>
    <t>Võ Văn Việt</t>
  </si>
  <si>
    <t>Trần Đình Trình</t>
  </si>
  <si>
    <t>Trần Đình Tuấn</t>
  </si>
  <si>
    <t>Nguyễn Xuân Phúc</t>
  </si>
  <si>
    <t>Lê Thị Băng</t>
  </si>
  <si>
    <t>Phùng Đình Vượng</t>
  </si>
  <si>
    <t>Nguyễn Thị Điểm</t>
  </si>
  <si>
    <t xml:space="preserve">Nguyễn Duy Sỹ </t>
  </si>
  <si>
    <t>Nguyễn Thị Hương</t>
  </si>
  <si>
    <t xml:space="preserve">Đặng Đình Lựu </t>
  </si>
  <si>
    <t>Lê Thanh Hà</t>
  </si>
  <si>
    <t>Nguyễn Thị Xếp</t>
  </si>
  <si>
    <t>Lường Thị Túng</t>
  </si>
  <si>
    <t>Nguyễn Thị Phú</t>
  </si>
  <si>
    <t xml:space="preserve">Đinh Công Hoàn </t>
  </si>
  <si>
    <t>Bùi Thị Bích Dậu</t>
  </si>
  <si>
    <t>Lại Vũ Hoạt</t>
  </si>
  <si>
    <t>Hoàng Thị Hoa</t>
  </si>
  <si>
    <t>TK Bản Mòn</t>
  </si>
  <si>
    <t>Nguyễn Thị Lưu</t>
  </si>
  <si>
    <t>Nguyễn Xuân Hoan</t>
  </si>
  <si>
    <t>Thương binh 3/4</t>
  </si>
  <si>
    <t>Hoàng Văn Thuyết</t>
  </si>
  <si>
    <t>Thương binh 2/4</t>
  </si>
  <si>
    <t>TK Bệnh viện II</t>
  </si>
  <si>
    <t>Nguyễn Chí Nhân</t>
  </si>
  <si>
    <t>Nhiễm chất độc hóa học</t>
  </si>
  <si>
    <t>TK Vườn Đào</t>
  </si>
  <si>
    <t>Đào Trọng Ngận</t>
  </si>
  <si>
    <t>TK Bệnh viện I</t>
  </si>
  <si>
    <t>Đinh Công Thận</t>
  </si>
  <si>
    <t>TK Bó Bun</t>
  </si>
  <si>
    <t>Hoàng Minh Tần</t>
  </si>
  <si>
    <t>Bệnh Binh</t>
  </si>
  <si>
    <t>Nguyễn Đức Thịnh</t>
  </si>
  <si>
    <t>TK Chờ Lồng</t>
  </si>
  <si>
    <t>TK Tiền Tiến</t>
  </si>
  <si>
    <t>Vũ Hồng Phong</t>
  </si>
  <si>
    <t>Hà Văn Long</t>
  </si>
  <si>
    <t>TK Bản Ôn</t>
  </si>
  <si>
    <t>Đào Trí Thức</t>
  </si>
  <si>
    <t>Khoa Thị Trước</t>
  </si>
  <si>
    <t>Lê Thị Bích</t>
  </si>
  <si>
    <t>Nguyễn Văn Đảo</t>
  </si>
  <si>
    <t>Thương binh (CĐHH)</t>
  </si>
  <si>
    <t>Trương Thị Huệ</t>
  </si>
  <si>
    <t>Thân nhân Liệt Sĩ</t>
  </si>
  <si>
    <t>Đỗ Quốc Cúc (Đỗ Thu Cúc)</t>
  </si>
  <si>
    <t xml:space="preserve">Nguyễn Thanh Vân </t>
  </si>
  <si>
    <t xml:space="preserve">Hoàng Thị Lý </t>
  </si>
  <si>
    <t xml:space="preserve">Đỗ Trọng Hảo </t>
  </si>
  <si>
    <t>Nguyễn Văn Nhất</t>
  </si>
  <si>
    <t xml:space="preserve">Phạm Văn Đệ </t>
  </si>
  <si>
    <t>Phạm Thị Găng</t>
  </si>
  <si>
    <t>Hoàng Văn Chạy</t>
  </si>
  <si>
    <t>Nguyễn Văn Viện</t>
  </si>
  <si>
    <t>Đỗ Thị Mai</t>
  </si>
  <si>
    <t xml:space="preserve">Mè Văn Thanh </t>
  </si>
  <si>
    <t>Mè Văn Uá</t>
  </si>
  <si>
    <t>Tiểu khu 3/2</t>
  </si>
  <si>
    <t xml:space="preserve">Hà Văn Thanh </t>
  </si>
  <si>
    <t>Cà Văn Khinh</t>
  </si>
  <si>
    <t xml:space="preserve">Bản Bó Ban </t>
  </si>
  <si>
    <t xml:space="preserve">Cầm Văn Học </t>
  </si>
  <si>
    <t>Cà Thị Uơng</t>
  </si>
  <si>
    <t>Cầm Văn Ngầu</t>
  </si>
  <si>
    <t xml:space="preserve">Lò Văn Khịn </t>
  </si>
  <si>
    <t>Bản Lắc Phương</t>
  </si>
  <si>
    <t>Vì Thị Kiến</t>
  </si>
  <si>
    <t>Lường Thị Khương</t>
  </si>
  <si>
    <t xml:space="preserve">Câm Văn Hiến </t>
  </si>
  <si>
    <t xml:space="preserve"> Bản Lắc Phương</t>
  </si>
  <si>
    <t xml:space="preserve">Nguyễn Hữu Ngư </t>
  </si>
  <si>
    <t>Bản Thái Hưng</t>
  </si>
  <si>
    <t>Vì Văn Liên</t>
  </si>
  <si>
    <t>Bản Sò Lườn</t>
  </si>
  <si>
    <t>Lữ Văn Bụn</t>
  </si>
  <si>
    <t>Đàm Văn Ca</t>
  </si>
  <si>
    <t>Bản An Thái</t>
  </si>
  <si>
    <t xml:space="preserve">  Bản Lùn </t>
  </si>
  <si>
    <t>Hà Thị Húng</t>
  </si>
  <si>
    <t>Hoàng Thị Púm</t>
  </si>
  <si>
    <t xml:space="preserve"> Vì Văn Thinh</t>
  </si>
  <si>
    <t>Vì Văn Chía</t>
  </si>
  <si>
    <t xml:space="preserve">Hoàng Minh Kháng </t>
  </si>
  <si>
    <t xml:space="preserve"> Bản Là Ngà 1</t>
  </si>
  <si>
    <t xml:space="preserve">Hoàng Văn Quang </t>
  </si>
  <si>
    <t xml:space="preserve">Lò Văn Neo </t>
  </si>
  <si>
    <t xml:space="preserve">Tạ Thị Sinh </t>
  </si>
  <si>
    <t xml:space="preserve"> Bản Bãi Sậy</t>
  </si>
  <si>
    <t xml:space="preserve">Mùi Xuân Thành </t>
  </si>
  <si>
    <t>Nguyễn Văn Đắc</t>
  </si>
  <si>
    <t xml:space="preserve">Đoàn Khắc Thứ </t>
  </si>
  <si>
    <t>Đỗ Thị Thanh</t>
  </si>
  <si>
    <t>Lại Văn Tảng</t>
  </si>
  <si>
    <t>XÃ ĐÔNG SANG</t>
  </si>
  <si>
    <t>Vì Văn Oanh</t>
  </si>
  <si>
    <t>Hoàng An</t>
  </si>
  <si>
    <t>Hoàng Trọng Thay</t>
  </si>
  <si>
    <t>Nguyễn Văn Tòng</t>
  </si>
  <si>
    <t>Tiểu khu 34</t>
  </si>
  <si>
    <t>Lê Thị Thanh Tâm</t>
  </si>
  <si>
    <t>Lâm Thị Thể</t>
  </si>
  <si>
    <t>Nguyễn Văn Bồng</t>
  </si>
  <si>
    <t>Hoàng Văn Liên</t>
  </si>
  <si>
    <t>Bản Áng 3</t>
  </si>
  <si>
    <t>Vì Văn Quang</t>
  </si>
  <si>
    <t>Vàng A Sang</t>
  </si>
  <si>
    <t>Bản Pa Phách 1</t>
  </si>
  <si>
    <t>Giàng A Lìa</t>
  </si>
  <si>
    <t>Bản Pa Phách 2</t>
  </si>
  <si>
    <t>Lò Văn Sỵ</t>
  </si>
  <si>
    <t>Vì Văn Mua</t>
  </si>
  <si>
    <t>Bản Nà Pháy</t>
  </si>
  <si>
    <t>Hà Văn Nhơ</t>
  </si>
  <si>
    <t>Lường Văn Phết</t>
  </si>
  <si>
    <t>Đinh Văn Đang</t>
  </si>
  <si>
    <t>Bản Sam Kha</t>
  </si>
  <si>
    <t>Bản Suối Chanh</t>
  </si>
  <si>
    <t>Mùi Văn Mật</t>
  </si>
  <si>
    <t>Bản Cà Đạc</t>
  </si>
  <si>
    <t>Mùi Văn Cấp</t>
  </si>
  <si>
    <t>Bản Pơ Nang</t>
  </si>
  <si>
    <t>Hà Thị Ký</t>
  </si>
  <si>
    <t>Bản Suối Mõ</t>
  </si>
  <si>
    <t xml:space="preserve"> Lường Văn Thay </t>
  </si>
  <si>
    <t xml:space="preserve">Lò Văn Miên </t>
  </si>
  <si>
    <t>Bản Trai Sơn</t>
  </si>
  <si>
    <t>Lò Thị Khoa</t>
  </si>
  <si>
    <t>Bản Lòng Hồ</t>
  </si>
  <si>
    <t>Mùi Văn Kham</t>
  </si>
  <si>
    <t>Mùi Thị Tương</t>
  </si>
  <si>
    <t>Bản Pái Mõ</t>
  </si>
  <si>
    <t>Hoàng Thị Thứ</t>
  </si>
  <si>
    <t>Đinh Văn Cậu</t>
  </si>
  <si>
    <t>Lò Văn Vanh</t>
  </si>
  <si>
    <t>Bản Trai Tôn</t>
  </si>
  <si>
    <t>Đinh Văn Khọi</t>
  </si>
  <si>
    <t>Bản Nong Cụt</t>
  </si>
  <si>
    <t>Vì Văn Nếu</t>
  </si>
  <si>
    <t>Đinh Văn Đấu</t>
  </si>
  <si>
    <t>Mùi Văn Thanh</t>
  </si>
  <si>
    <t>Lường Văn Côi</t>
  </si>
  <si>
    <t>Lường Văn Tan</t>
  </si>
  <si>
    <t>Ngần Quốc Phiên</t>
  </si>
  <si>
    <t>Suối Đôn</t>
  </si>
  <si>
    <t>Nà Sài</t>
  </si>
  <si>
    <t>XÃ CHIỀNG KHỪA</t>
  </si>
  <si>
    <t>Lò Văn Nghè</t>
  </si>
  <si>
    <t>Bản Khừa</t>
  </si>
  <si>
    <t>Bùi Văn Thâm</t>
  </si>
  <si>
    <t>Hà Kim Trọng</t>
  </si>
  <si>
    <t>Bản Tân Ca</t>
  </si>
  <si>
    <t xml:space="preserve">Bàn Thị Chùi </t>
  </si>
  <si>
    <t>Bản Suối Khem</t>
  </si>
  <si>
    <t>Bàn Thị Mụi</t>
  </si>
  <si>
    <t>Đặng Văn Hìn</t>
  </si>
  <si>
    <t>Bản Piềng Sàng</t>
  </si>
  <si>
    <t>Đặng Văn Sếnh</t>
  </si>
  <si>
    <t>Tặng Văn Hênh</t>
  </si>
  <si>
    <t>Mùi Văn Yên</t>
  </si>
  <si>
    <t>Lường Văn Minh</t>
  </si>
  <si>
    <t>Vì Thị Loan</t>
  </si>
  <si>
    <t>Bản 83</t>
  </si>
  <si>
    <t>Bàn Văn Kiêm</t>
  </si>
  <si>
    <t>Đinh Văn Thưa</t>
  </si>
  <si>
    <t>Hà  Văn Quang</t>
  </si>
  <si>
    <t>Hà Văn Long (Con Hà Văn Châu)</t>
  </si>
  <si>
    <t>Bàn Văn Hìu</t>
  </si>
  <si>
    <t>Vì Thị Sâm</t>
  </si>
  <si>
    <t xml:space="preserve">Bàn Văn Su </t>
  </si>
  <si>
    <t>Bùi Đức Thanh</t>
  </si>
  <si>
    <t>Đinh Thị Ịt</t>
  </si>
  <si>
    <t>Nà Quền</t>
  </si>
  <si>
    <t>Đặng Văn Tăng (Tang)</t>
  </si>
  <si>
    <t>Huân Chương</t>
  </si>
  <si>
    <t>Chiềng Khòng</t>
  </si>
  <si>
    <t>Bàn Văn Phèo</t>
  </si>
  <si>
    <t>Đặng Văn Kim</t>
  </si>
  <si>
    <t>Suối Cáu</t>
  </si>
  <si>
    <t>Lò Văn Đạnh</t>
  </si>
  <si>
    <t>Suối Giăng 2</t>
  </si>
  <si>
    <t>Lường Văn Quy</t>
  </si>
  <si>
    <t>Mùi Văn Trận</t>
  </si>
  <si>
    <t>Hà Minh</t>
  </si>
  <si>
    <t>Mùi Văn Len</t>
  </si>
  <si>
    <t>Mùi Văn Kệu</t>
  </si>
  <si>
    <t>Nà Giàng</t>
  </si>
  <si>
    <t>Mùi Văn Thương</t>
  </si>
  <si>
    <t>Đinh Thị My</t>
  </si>
  <si>
    <t>Bến Trai</t>
  </si>
  <si>
    <t>Bàn Văn Tươi</t>
  </si>
  <si>
    <t>Bó Hoi</t>
  </si>
  <si>
    <t>Lò Văn Quyết</t>
  </si>
  <si>
    <t>Bản Bó Sặp</t>
  </si>
  <si>
    <t>Vì Văn Hoa</t>
  </si>
  <si>
    <t>Vì Văn Cương</t>
  </si>
  <si>
    <t>Hà Văn Ương</t>
  </si>
  <si>
    <t>Bản Hong Húa</t>
  </si>
  <si>
    <t>Hà Thị Bịt</t>
  </si>
  <si>
    <t xml:space="preserve">Lò Văn Thương </t>
  </si>
  <si>
    <t>Lò Văn Binh</t>
  </si>
  <si>
    <t>Tráng Láo Lồng</t>
  </si>
  <si>
    <t>Bản Phiêng Cài</t>
  </si>
  <si>
    <t>Lò Thị Ận</t>
  </si>
  <si>
    <t>Kiều Hữu Duân</t>
  </si>
  <si>
    <t>Bản Long Phú</t>
  </si>
  <si>
    <t>Hoàng Văn Thương</t>
  </si>
  <si>
    <t>Bản Pá Phang 2</t>
  </si>
  <si>
    <t>Hà Văn Tịa</t>
  </si>
  <si>
    <t>Nguyễn Huy Đông</t>
  </si>
  <si>
    <t>Bản Ta Niết</t>
  </si>
  <si>
    <t>Nguyễn Thị Tuyết</t>
  </si>
  <si>
    <t>Bản Tán Thuật</t>
  </si>
  <si>
    <t>- Quyết định 3080: Viết tắt của Quyết định 3080/QĐ-UBND ngày 28/11/2017 của UBND tỉnh.</t>
  </si>
  <si>
    <t>TRÊN ĐỊA BÀN HUYỆN MAI SƠN</t>
  </si>
  <si>
    <t>Thuộc diện xây dựng mới nhà ở (40 triệu đồng/hộ)</t>
  </si>
  <si>
    <t>THỊ TRẤN HÁT LÓT</t>
  </si>
  <si>
    <t>Hoàng Thiết Hoa</t>
  </si>
  <si>
    <t>Đào Trọng Củ</t>
  </si>
  <si>
    <t>Đặng Thị Nga</t>
  </si>
  <si>
    <t>Cán bộ bị địch bắt, tù đày</t>
  </si>
  <si>
    <t>Lê Quang Nguyên</t>
  </si>
  <si>
    <t>Ngô Văn Tỉnh</t>
  </si>
  <si>
    <t>Trần Phương</t>
  </si>
  <si>
    <t>Bùi Văn Tuyển</t>
  </si>
  <si>
    <t>Vũ Tiến Chiểu</t>
  </si>
  <si>
    <t>Cán bộ tiền khởi nghĩa</t>
  </si>
  <si>
    <t>Vũ Ngọc  Đĩnh</t>
  </si>
  <si>
    <t>Hoàng Anh Chiến</t>
  </si>
  <si>
    <t>Bệnh binh, nhiễm CĐHH</t>
  </si>
  <si>
    <t xml:space="preserve"> Đào Xuân Tươi</t>
  </si>
  <si>
    <t>Bùi Lâm Thương</t>
  </si>
  <si>
    <t>Hà Văn Sam</t>
  </si>
  <si>
    <t>Bản Dôm</t>
  </si>
  <si>
    <t>Lò Thị Hom</t>
  </si>
  <si>
    <t>Tô Thị Sâm</t>
  </si>
  <si>
    <t>Trần Thế Vinh</t>
  </si>
  <si>
    <t>Lê Văn Thử</t>
  </si>
  <si>
    <t>Hà Thị Chi</t>
  </si>
  <si>
    <t>Nguyễn Hữu Bộ</t>
  </si>
  <si>
    <t>Nguyễn Hồng Sương</t>
  </si>
  <si>
    <t>Lê Thị Lợi</t>
  </si>
  <si>
    <t>Trần Hữu Tăng</t>
  </si>
  <si>
    <t>Nguyễn Hữu Thịnh</t>
  </si>
  <si>
    <t>Lê Văn Thư</t>
  </si>
  <si>
    <t>Hà Thị Hoạt</t>
  </si>
  <si>
    <t>Lê Thị Sen</t>
  </si>
  <si>
    <t>Nguyễn Đại Thành</t>
  </si>
  <si>
    <t>Bùi Thị Thanh</t>
  </si>
  <si>
    <t>Quách Thị Ngự</t>
  </si>
  <si>
    <t>Trần Văn Hải</t>
  </si>
  <si>
    <t>Lâm Quốc Hà (Hoàng Thị Tám)</t>
  </si>
  <si>
    <t>Liệt sỹ</t>
  </si>
  <si>
    <t>Đặng Văn Thiệp (Chu Thị Hiền)</t>
  </si>
  <si>
    <t>Nguyễn Hữu Sinh (Nguyễn Thị Ngoan)</t>
  </si>
  <si>
    <t>Phạm Văn Ứng (Nguyễn Thị Vải)</t>
  </si>
  <si>
    <t>Tòng Văn Tom (Lò Thị Dom)</t>
  </si>
  <si>
    <t>XÃ MƯỜNG CHANH</t>
  </si>
  <si>
    <t>Nguyễn Thị Chính</t>
  </si>
  <si>
    <t>Phúc Lợi</t>
  </si>
  <si>
    <t>Tòng Văn Hinh</t>
  </si>
  <si>
    <t>Bản Đen</t>
  </si>
  <si>
    <t>Trịnh Văn Côi</t>
  </si>
  <si>
    <t>Tòng Thị Ngăn</t>
  </si>
  <si>
    <t>Hà Văn Thái</t>
  </si>
  <si>
    <t>Vì Văn Phúc</t>
  </si>
  <si>
    <t>Lò Thị Lòn</t>
  </si>
  <si>
    <t>XÃ MƯỜNG BON</t>
  </si>
  <si>
    <t>Lường Văn Thái</t>
  </si>
  <si>
    <t>Nguyễn Văn Nam</t>
  </si>
  <si>
    <t>Ta Sinh</t>
  </si>
  <si>
    <t>Hoàng Xiết</t>
  </si>
  <si>
    <t>Trần Văn Hảo</t>
  </si>
  <si>
    <t>Lương Văn Vượn (Sửu)</t>
  </si>
  <si>
    <t>Mai Tiên</t>
  </si>
  <si>
    <t>XÃ MƯỜNG BẰNG</t>
  </si>
  <si>
    <t xml:space="preserve">Tòng Văn Chồm </t>
  </si>
  <si>
    <t>Hin Hụm</t>
  </si>
  <si>
    <t>XÃ HÁT LÓT</t>
  </si>
  <si>
    <t>Bản Nà Sẳng</t>
  </si>
  <si>
    <t>Nguyễn Văn Vị</t>
  </si>
  <si>
    <t>Phan Thị Tỉu</t>
  </si>
  <si>
    <t>Tiền Phong II</t>
  </si>
  <si>
    <t>Vũ Đình Tân</t>
  </si>
  <si>
    <t>Lò Thị Yến</t>
  </si>
  <si>
    <t>Tiền Phong I</t>
  </si>
  <si>
    <t>Nguyễn Thị Khởi</t>
  </si>
  <si>
    <t>Đãi Văn Ứng</t>
  </si>
  <si>
    <t>Nguyễn Thị Đợi</t>
  </si>
  <si>
    <t>Lê Thị Điểu</t>
  </si>
  <si>
    <t>Lê Thị Hộ</t>
  </si>
  <si>
    <t>Dương Đức Bản</t>
  </si>
  <si>
    <t xml:space="preserve"> Nà Sản,</t>
  </si>
  <si>
    <t>Nguyễn Đức Đồng</t>
  </si>
  <si>
    <t xml:space="preserve"> Nà Sản</t>
  </si>
  <si>
    <t>Trần Đình Chi</t>
  </si>
  <si>
    <t>Huổi Búng</t>
  </si>
  <si>
    <t>Lò Văn Phựa</t>
  </si>
  <si>
    <t xml:space="preserve">Bùi Đình Nhuần </t>
  </si>
  <si>
    <t xml:space="preserve">Lò Văn Chồm </t>
  </si>
  <si>
    <t xml:space="preserve">Nà Nghè </t>
  </si>
  <si>
    <t>XÃ CHIỀNG SUNG</t>
  </si>
  <si>
    <t>Trương Xuân Ngọ</t>
  </si>
  <si>
    <t>Cầu Đường</t>
  </si>
  <si>
    <t>XÃ CHIỀNG MUNG</t>
  </si>
  <si>
    <t>Hoàng Văn Bương</t>
  </si>
  <si>
    <t>Nà Sản</t>
  </si>
  <si>
    <t>Hà Văn Ngân</t>
  </si>
  <si>
    <t>Bôm Cưa</t>
  </si>
  <si>
    <t>Trần Đại Thân</t>
  </si>
  <si>
    <t>Thôn 6</t>
  </si>
  <si>
    <t>Hoàng Văn Nghĩa (Diên)</t>
  </si>
  <si>
    <t>Nà Sang</t>
  </si>
  <si>
    <t>XÃ CHIỀNG MAI</t>
  </si>
  <si>
    <t>Nguyễn Văn Mùi</t>
  </si>
  <si>
    <t>Hoa Sơn 1</t>
  </si>
  <si>
    <t>Bản Pòn</t>
  </si>
  <si>
    <t>Lò Văn Ná</t>
  </si>
  <si>
    <t>Bản Cơi</t>
  </si>
  <si>
    <t>Lò Ngọc Nọi</t>
  </si>
  <si>
    <t>Cáy Ton</t>
  </si>
  <si>
    <t>Tạ Văn Vạn</t>
  </si>
  <si>
    <t>Hoa Sơn 2</t>
  </si>
  <si>
    <t>Tòng Văn Nhân</t>
  </si>
  <si>
    <t>Nà Đốc</t>
  </si>
  <si>
    <t>Vũ Xuân Chiến</t>
  </si>
  <si>
    <t>TK Ngã Ba</t>
  </si>
  <si>
    <t>Lò Thị Luân</t>
  </si>
  <si>
    <t>Co Sâu</t>
  </si>
  <si>
    <t>Lò Văn Khổ</t>
  </si>
  <si>
    <t>Nguyễn Thế Biên</t>
  </si>
  <si>
    <t>Lọng Mận</t>
  </si>
  <si>
    <t>Vì Văn Vần</t>
  </si>
  <si>
    <t>Hoàng Ke</t>
  </si>
  <si>
    <t>Bản Bon,</t>
  </si>
  <si>
    <t>Lường Thị Nịa</t>
  </si>
  <si>
    <t>Bản Vựt</t>
  </si>
  <si>
    <t>Lò Thị Nhông</t>
  </si>
  <si>
    <t>Bản Cuộm 1</t>
  </si>
  <si>
    <t>Nà Nghè</t>
  </si>
  <si>
    <t>Hà Thị Bưa</t>
  </si>
  <si>
    <t>Lò Văn Pôn</t>
  </si>
  <si>
    <t>Quỳnh Mai</t>
  </si>
  <si>
    <t>Thủy Lợi</t>
  </si>
  <si>
    <t>Hoàng Trọng Thủy (Chim)</t>
  </si>
  <si>
    <t>Bản Cuộm 2</t>
  </si>
  <si>
    <t>Vì Văn Phương (Khùn)</t>
  </si>
  <si>
    <t>XÃ CHIỀNG DONG</t>
  </si>
  <si>
    <t>Hoàng Văn Xuân</t>
  </si>
  <si>
    <t>XÃ CHIỀNG CHUNG</t>
  </si>
  <si>
    <t>Cầm Văn Yếng</t>
  </si>
  <si>
    <t>Hoàng Văn Lanh</t>
  </si>
  <si>
    <t>Lò Văn Nịa</t>
  </si>
  <si>
    <t>Bản Ít Mai</t>
  </si>
  <si>
    <t>Lường Bình Yên</t>
  </si>
  <si>
    <t>Lường Văn Phan</t>
  </si>
  <si>
    <t>Lò Văn Dộc</t>
  </si>
  <si>
    <t>Lò Văn Hôm (Lèo Thị Anh)</t>
  </si>
  <si>
    <t>XÃ CHIỀNG BAN</t>
  </si>
  <si>
    <t>Hà Văn Chim</t>
  </si>
  <si>
    <t>Bản Củ 2</t>
  </si>
  <si>
    <t>Phạm Trọng Đại</t>
  </si>
  <si>
    <t>Hoa Mai</t>
  </si>
  <si>
    <t>Tòng Văn Kiêm</t>
  </si>
  <si>
    <t>Bản Ót</t>
  </si>
  <si>
    <t>Lèo Văn Hặc</t>
  </si>
  <si>
    <t>Nong Nưa</t>
  </si>
  <si>
    <t>XÃ CHIỀNG CHĂN</t>
  </si>
  <si>
    <t>Vì Văn Sỏi</t>
  </si>
  <si>
    <t>Tà Chan</t>
  </si>
  <si>
    <t>Vàng A Mua</t>
  </si>
  <si>
    <t>Nặm Luông</t>
  </si>
  <si>
    <t>Hoàng Văn Lào</t>
  </si>
  <si>
    <t>Chiềng Đen</t>
  </si>
  <si>
    <t>XÃ NÀ BÓ</t>
  </si>
  <si>
    <t>Lò Xuân Toản</t>
  </si>
  <si>
    <t>Nà Hường</t>
  </si>
  <si>
    <t>Lê Thị Doanh</t>
  </si>
  <si>
    <t>Lê Đình Nắm</t>
  </si>
  <si>
    <t>Bùi Ngọc Súng</t>
  </si>
  <si>
    <t>Đào Ngọc Tổn</t>
  </si>
  <si>
    <t>XÃ CHIỀNG NƠI</t>
  </si>
  <si>
    <t>Lèo Thị Trạng</t>
  </si>
  <si>
    <t>Sài Khao</t>
  </si>
  <si>
    <t>Giàng Dúa Tếnh</t>
  </si>
  <si>
    <t>Hua Pư</t>
  </si>
  <si>
    <t>XÃ TÀ HỘC</t>
  </si>
  <si>
    <t>Mùi Văn Ấu</t>
  </si>
  <si>
    <t>Bản Hộc</t>
  </si>
  <si>
    <t>XÃ PHIÊNG CẰM</t>
  </si>
  <si>
    <t xml:space="preserve">Đèo Văn Hương </t>
  </si>
  <si>
    <t>Huổi Nhả khơ mú</t>
  </si>
  <si>
    <t>Trần Thị Đào</t>
  </si>
  <si>
    <t>Đỗ Hồng Sinh</t>
  </si>
  <si>
    <t>Nguyễn Xuân Mược</t>
  </si>
  <si>
    <t>Hoàng Thế Kháng</t>
  </si>
  <si>
    <t>Phạm Thị Song</t>
  </si>
  <si>
    <t>Lê Văn Biên</t>
  </si>
  <si>
    <t>Nguyễn Thị Lương</t>
  </si>
  <si>
    <t>Lê Văn Hùng</t>
  </si>
  <si>
    <t>Hoàng Thị Tình</t>
  </si>
  <si>
    <t>Ngô Thị Xuân</t>
  </si>
  <si>
    <t>Vũ Thanh Xuân</t>
  </si>
  <si>
    <t>Trần Quang Tề</t>
  </si>
  <si>
    <t>Nguyễn Hoàng Trắc</t>
  </si>
  <si>
    <t>Nguyễn Xuân Miễn</t>
  </si>
  <si>
    <t>Nguyễn Duy Nức</t>
  </si>
  <si>
    <t>Phạm Thị Thoan</t>
  </si>
  <si>
    <t xml:space="preserve"> Đặng Đức Chính</t>
  </si>
  <si>
    <t xml:space="preserve">  Đỗ Thị Lưu</t>
  </si>
  <si>
    <t>Phạm Nữ Lợi</t>
  </si>
  <si>
    <t>Nguyễn Trọng Phụng</t>
  </si>
  <si>
    <t>Tòng Văn Hoá</t>
  </si>
  <si>
    <t>Lê Khắc Lập</t>
  </si>
  <si>
    <t>Ưng Sỹ Hùng</t>
  </si>
  <si>
    <t>Vương Thị Trình</t>
  </si>
  <si>
    <t>Võ Thị Hương</t>
  </si>
  <si>
    <t>Đoàn Mạnh Khiêm</t>
  </si>
  <si>
    <t xml:space="preserve">Huân chương kháng chiến hạng 2 </t>
  </si>
  <si>
    <t>Phạm Thị Thiềng</t>
  </si>
  <si>
    <t>Vũ Duy Phiến</t>
  </si>
  <si>
    <t>Vũ Tá Bằng</t>
  </si>
  <si>
    <t>Lê Xuân Phái</t>
  </si>
  <si>
    <t>Lèo Thị Hao</t>
  </si>
  <si>
    <t xml:space="preserve"> Đinh Thị Nguyệt</t>
  </si>
  <si>
    <t>Nguyễn Văn Thiều</t>
  </si>
  <si>
    <t>Phạm Đỗ Bốt</t>
  </si>
  <si>
    <t>Đỗ Đức Sanh (con Đỗ Đức Chắn)</t>
  </si>
  <si>
    <t>Điểm c, khoản 3, điều 1, NQ63</t>
  </si>
  <si>
    <t>Vũ Thị Tuyên</t>
  </si>
  <si>
    <t>Ngô Xuân Quyền</t>
  </si>
  <si>
    <t>Lê Văn Đấu</t>
  </si>
  <si>
    <t>Đỗ Quốc Hưng (Đỗ Thị Hương)</t>
  </si>
  <si>
    <t>Kiều Thị Phương</t>
  </si>
  <si>
    <t xml:space="preserve"> Đoàn Thị Huề</t>
  </si>
  <si>
    <t>Văn Thị Cúc</t>
  </si>
  <si>
    <t>Nguyễn Văn Khủng (Ngô Thị Hoan)</t>
  </si>
  <si>
    <t>Vũ Công Thấu</t>
  </si>
  <si>
    <t>Lâm Thị Bình</t>
  </si>
  <si>
    <t>Nguyễn Đức Hướng</t>
  </si>
  <si>
    <t>Dương Kim Chu</t>
  </si>
  <si>
    <t>Lò Văn Khực</t>
  </si>
  <si>
    <t>Lâm Thị Tất</t>
  </si>
  <si>
    <t>Bùi Đức Bảo</t>
  </si>
  <si>
    <t xml:space="preserve"> Đỗ Quốc Hồng</t>
  </si>
  <si>
    <t>Lò Văn Phủ</t>
  </si>
  <si>
    <t>Nguyễn Xuân Sào</t>
  </si>
  <si>
    <t>Phạm Thị Phương</t>
  </si>
  <si>
    <t>Hán Huy Chương</t>
  </si>
  <si>
    <t>Trần Văn Hồi (Lương)</t>
  </si>
  <si>
    <t>Nguyễn Hồng Nga</t>
  </si>
  <si>
    <t>Trương Thị Thoa</t>
  </si>
  <si>
    <t>Bùi Thị Nhung</t>
  </si>
  <si>
    <t>Lê Thị Nhàn</t>
  </si>
  <si>
    <t>Hoàng Văn Sính</t>
  </si>
  <si>
    <t>Nguyễn Thị Khát</t>
  </si>
  <si>
    <t xml:space="preserve">Nguyễn Văn Xuân </t>
  </si>
  <si>
    <t>Hoàng Xuân Ngoạn</t>
  </si>
  <si>
    <t>Phạm Xuân Chính</t>
  </si>
  <si>
    <t>Nguyễn Thị Quý</t>
  </si>
  <si>
    <t>Vũ Ngọc Tuấn</t>
  </si>
  <si>
    <t xml:space="preserve">Vũ Xuân Chúc </t>
  </si>
  <si>
    <t>Trần Văn Giang (con Trần Văn Hạng)</t>
  </si>
  <si>
    <t>Đặng Ngọc Phê</t>
  </si>
  <si>
    <t>Nguyễn Huy Niên</t>
  </si>
  <si>
    <t>Lừ  Hồng Sáng</t>
  </si>
  <si>
    <t>Lê Văn Lương</t>
  </si>
  <si>
    <t>Vũ Thị Sậu</t>
  </si>
  <si>
    <t>Vũ Đức Hà (con Vũ  Đức Huynh)</t>
  </si>
  <si>
    <t>Nguyễn Văn Minh</t>
  </si>
  <si>
    <t>Lò Văn Ịnh</t>
  </si>
  <si>
    <t>Đào Thị Châu</t>
  </si>
  <si>
    <t>Nguyễn Văn Phi</t>
  </si>
  <si>
    <t>Trần Khắc Phú</t>
  </si>
  <si>
    <t>Trần Văn Khản</t>
  </si>
  <si>
    <t>Nguyễn Văn Nhân</t>
  </si>
  <si>
    <t>Vũ Duy Hiền</t>
  </si>
  <si>
    <t>Lê Thị Nam (con Chu Thị Thanh)</t>
  </si>
  <si>
    <t>Nguyễn Thị Phước</t>
  </si>
  <si>
    <t>Phạm Thị Liên</t>
  </si>
  <si>
    <t>Lèo Văn Khôm</t>
  </si>
  <si>
    <t>Hà Thị Gấm</t>
  </si>
  <si>
    <t>Hà Trọng Tuyến</t>
  </si>
  <si>
    <t>Nguyễn Thị Chách</t>
  </si>
  <si>
    <t>Lê Thị Đề</t>
  </si>
  <si>
    <t>Nguyễn Thị Bống</t>
  </si>
  <si>
    <t>Nguyễn Thanh Tịnh</t>
  </si>
  <si>
    <t>Nguyễn Mạnh Cần</t>
  </si>
  <si>
    <t>Bùi Ngọc Cảnh</t>
  </si>
  <si>
    <t>Mai Văn Quất</t>
  </si>
  <si>
    <t>Hoàng Công Thành</t>
  </si>
  <si>
    <t>Lò Dũng Chính</t>
  </si>
  <si>
    <t>Hoàng Phạn</t>
  </si>
  <si>
    <t>Hà Than</t>
  </si>
  <si>
    <t>Hoàng Tuấn Phiên</t>
  </si>
  <si>
    <t>Hoàng Tuấn Kịch</t>
  </si>
  <si>
    <t>Lê Thị Hà</t>
  </si>
  <si>
    <t>Hoàng Thị Xuân</t>
  </si>
  <si>
    <t>Lò Thị Hương</t>
  </si>
  <si>
    <t>Nguyễn Thị Bê</t>
  </si>
  <si>
    <t>Phạm Thị Tú</t>
  </si>
  <si>
    <t>Vũ Xuân Luật</t>
  </si>
  <si>
    <t>Khúc Văn Cảm</t>
  </si>
  <si>
    <t>Nguyễn Thị Chức (con Trần Thị Tuyền)</t>
  </si>
  <si>
    <t>Nguyễn Văn Khoái</t>
  </si>
  <si>
    <t>Đặng Thị Tri</t>
  </si>
  <si>
    <t>Đặng Thị Thanh</t>
  </si>
  <si>
    <t>Nguyễn Khánh Toàn</t>
  </si>
  <si>
    <t>Lê Đức Bảo</t>
  </si>
  <si>
    <t>Lưu Duy Kiện</t>
  </si>
  <si>
    <t>Phạm Hồng Khánh</t>
  </si>
  <si>
    <t>Phạm Thị Đào</t>
  </si>
  <si>
    <t>Vũ Trường Xuân</t>
  </si>
  <si>
    <t>Trần Thị Nhỡ</t>
  </si>
  <si>
    <t>Đặng Thị Tươi</t>
  </si>
  <si>
    <t>Trịnh Xuân Cả</t>
  </si>
  <si>
    <t>Lò Văn Nghẹt</t>
  </si>
  <si>
    <t>Sa Đức Hằng</t>
  </si>
  <si>
    <t>Trần Xuân Nhỡ</t>
  </si>
  <si>
    <t xml:space="preserve"> Đỗ Xuân Thao</t>
  </si>
  <si>
    <t>Nguyễn Thị Rích</t>
  </si>
  <si>
    <t>Lê Như Ba</t>
  </si>
  <si>
    <t>Chu Mạnh Thắng (con Chu Văn Hịch)</t>
  </si>
  <si>
    <t>Phạm Thị Toan</t>
  </si>
  <si>
    <t xml:space="preserve">Lê Thị Cần </t>
  </si>
  <si>
    <t>Khúc Từ Sơn</t>
  </si>
  <si>
    <t>Nguyễn Thị Dục</t>
  </si>
  <si>
    <t>Phạm Thị Bằng</t>
  </si>
  <si>
    <t>Trần Xuân Anh</t>
  </si>
  <si>
    <t>Ngô Văn Thăng (Nguyễn Thị Cửu)</t>
  </si>
  <si>
    <t>Lò Văn Cấu (Lò Văn Kho)</t>
  </si>
  <si>
    <t>Hà Tín</t>
  </si>
  <si>
    <t>Hà Quý Phụng</t>
  </si>
  <si>
    <t>Lê Quang Thận</t>
  </si>
  <si>
    <t>Nguyễn Thị Năm</t>
  </si>
  <si>
    <t>Lê Trị</t>
  </si>
  <si>
    <t>Cao Trần Ninh</t>
  </si>
  <si>
    <t>Hà Văn Coóc</t>
  </si>
  <si>
    <t>Lường Văn Khoán</t>
  </si>
  <si>
    <t xml:space="preserve"> Đoàn Thị Bẩm</t>
  </si>
  <si>
    <t>Phạm Thị Lan</t>
  </si>
  <si>
    <t>Nguyễn Thị Sửu</t>
  </si>
  <si>
    <t>Vũ Văn Bình</t>
  </si>
  <si>
    <t>Đoàn Hùng</t>
  </si>
  <si>
    <t>Lê Văn Khải</t>
  </si>
  <si>
    <t>Lò Văn Biêng</t>
  </si>
  <si>
    <t>Chu Trường Sơn</t>
  </si>
  <si>
    <t>Trần Thế Minh (con Trần Thế Môn)</t>
  </si>
  <si>
    <t xml:space="preserve"> Đậu Duy Bình</t>
  </si>
  <si>
    <t>Phạm Thị Tý</t>
  </si>
  <si>
    <t>Nguyễn Trọng Phấn</t>
  </si>
  <si>
    <t>Tống Hùng Quyền</t>
  </si>
  <si>
    <t>Phan Thị Thắm</t>
  </si>
  <si>
    <t>Phạm Thị Ngãi</t>
  </si>
  <si>
    <t>Nguyễn Văn Giấy</t>
  </si>
  <si>
    <t>Nguyễn Thị Ngọ</t>
  </si>
  <si>
    <t xml:space="preserve"> Đỗ Thị Hợi</t>
  </si>
  <si>
    <t>Tạ Thị Phương</t>
  </si>
  <si>
    <t>Lò Văn Ngoan</t>
  </si>
  <si>
    <t>Khúc Mạnh Thắng</t>
  </si>
  <si>
    <t>Ngô Thị Vợi</t>
  </si>
  <si>
    <t>Nguyễn Thanh Thuần</t>
  </si>
  <si>
    <t>Đỗ Văn Thịnh</t>
  </si>
  <si>
    <t>Đỗ Văn Mười</t>
  </si>
  <si>
    <t>Lê Thị Hoan</t>
  </si>
  <si>
    <t>Đặng Đình Nhượng</t>
  </si>
  <si>
    <t>Nguyễn Tứ</t>
  </si>
  <si>
    <t>Lê Văn Ý</t>
  </si>
  <si>
    <t>Nguyễn Trường Giang</t>
  </si>
  <si>
    <t>Nguyễn Ngọc Minh</t>
  </si>
  <si>
    <t>Phạm Vũ Miêu</t>
  </si>
  <si>
    <t>Vũ Văn Thuần (con Nguyễn Thị Hoa)</t>
  </si>
  <si>
    <t>Dương Tất Tạo</t>
  </si>
  <si>
    <t>Nguyễn Ngọc Tuấn</t>
  </si>
  <si>
    <t>Bùi Hoàng Tá</t>
  </si>
  <si>
    <t>Lê Thị Huê</t>
  </si>
  <si>
    <t>Vũ Thị Phượng</t>
  </si>
  <si>
    <t>Hoàng Thị Nhừ</t>
  </si>
  <si>
    <t>Cao Thị Nhài (con Trần Toàn)</t>
  </si>
  <si>
    <t xml:space="preserve">Lê Công Thực </t>
  </si>
  <si>
    <t>Nguyễn Văn Thắng (Nguyễn Văn Hệ)</t>
  </si>
  <si>
    <t>Đoàn Mạnh Cải (con Đoàn Mạnh Lâm)</t>
  </si>
  <si>
    <t>Đinh Văn Triệu (Đoàn Thị Luyến)</t>
  </si>
  <si>
    <t>Hà Tiến Hùng (Nguyễn Thị Giang)</t>
  </si>
  <si>
    <t>Nguyễn Văn Biểu (Hà Thị Ty)</t>
  </si>
  <si>
    <t>Mai Đình Liên (Cao Thị Chắt)</t>
  </si>
  <si>
    <t>Nguyễn Hồng Kăn</t>
  </si>
  <si>
    <t>Nguyễn Đăng Khoa</t>
  </si>
  <si>
    <t>Nguyễn Xuân Dần</t>
  </si>
  <si>
    <t>Nguyễn Văn Quyên</t>
  </si>
  <si>
    <t>Nguyễn Bá Thuỵ</t>
  </si>
  <si>
    <t>Trần Thị Vận</t>
  </si>
  <si>
    <t>Hà Văn Ngạch</t>
  </si>
  <si>
    <t>Lò Văn Nhọt</t>
  </si>
  <si>
    <t>Bùi Huy Hoạt</t>
  </si>
  <si>
    <t>Trương Công Hoán</t>
  </si>
  <si>
    <t>Nguyễn Minh Trác</t>
  </si>
  <si>
    <t>Đặng Thị Ty</t>
  </si>
  <si>
    <t>Vũ Đình Ngoa</t>
  </si>
  <si>
    <t>Phạm Thị Mía</t>
  </si>
  <si>
    <t>Lê Văn Giảng</t>
  </si>
  <si>
    <t>Vũ Xuân Đậu</t>
  </si>
  <si>
    <t>Hoàng Xuân Quyến</t>
  </si>
  <si>
    <t>Lưu Văn Nhị</t>
  </si>
  <si>
    <t>Thái Văn Bách</t>
  </si>
  <si>
    <t>Nguyễn Thị Duyên</t>
  </si>
  <si>
    <t>Nguyễn Thị Nội</t>
  </si>
  <si>
    <t>Lê Thị Hưởng</t>
  </si>
  <si>
    <t>Đinh Thị Tiến</t>
  </si>
  <si>
    <t>Cao Xuân Đề (Bùi Thị Phương)</t>
  </si>
  <si>
    <t>Phan Duy Định</t>
  </si>
  <si>
    <t>Nguyễn Thị Tuyền</t>
  </si>
  <si>
    <t>Cầm văn Tiến</t>
  </si>
  <si>
    <t>Phạm Thị Xuân</t>
  </si>
  <si>
    <t>Nguyễn Thị Lai</t>
  </si>
  <si>
    <t>Nguyễn Tiến Thành</t>
  </si>
  <si>
    <t xml:space="preserve">Huy chương kháng chiến hạng 2 </t>
  </si>
  <si>
    <t>Lê Thị Tỵ</t>
  </si>
  <si>
    <t>Nguyễn Đình Quyền</t>
  </si>
  <si>
    <t>Tòng Quốc Lò</t>
  </si>
  <si>
    <t xml:space="preserve">Bản Pon </t>
  </si>
  <si>
    <t>Hà Văn Trẻ</t>
  </si>
  <si>
    <t>Nong Ke</t>
  </si>
  <si>
    <t>Hà Thị Nhòm (Vì Văn Hanh)</t>
  </si>
  <si>
    <t>Pom Sản</t>
  </si>
  <si>
    <t>Cầm Văn Phịnh</t>
  </si>
  <si>
    <t>Cầm Văn Xuân</t>
  </si>
  <si>
    <t>Hà Văn Héo</t>
  </si>
  <si>
    <t>Bản Bông</t>
  </si>
  <si>
    <t>Cầm Thị Làng</t>
  </si>
  <si>
    <t>Lèo Văn  Điện</t>
  </si>
  <si>
    <t>Cầm Văn Miến</t>
  </si>
  <si>
    <t>Cầm Thị Tọi</t>
  </si>
  <si>
    <t>Cang Mường</t>
  </si>
  <si>
    <t>Lò Văn Pè</t>
  </si>
  <si>
    <t>Lọng Nặm</t>
  </si>
  <si>
    <t>Lò Văn Chấn</t>
  </si>
  <si>
    <t>Lọng Nghịu</t>
  </si>
  <si>
    <t>Tòng Văn Vân</t>
  </si>
  <si>
    <t>Bản Pon</t>
  </si>
  <si>
    <t>Cầm Văn Phủ</t>
  </si>
  <si>
    <t>Hoàng Văn Oa (con Hà Thị Lọt)</t>
  </si>
  <si>
    <t>Lèo Văn Sơn (Lèo Văn Yện)</t>
  </si>
  <si>
    <t xml:space="preserve">Liệt sỹ </t>
  </si>
  <si>
    <t>Bản Chằm</t>
  </si>
  <si>
    <t>Xa Căn</t>
  </si>
  <si>
    <t>Lường Văn Xong</t>
  </si>
  <si>
    <t>Tòng Văn Ký</t>
  </si>
  <si>
    <t>Lò Văn Uẩn</t>
  </si>
  <si>
    <t>Bản Cút</t>
  </si>
  <si>
    <t>Tòng Thị May</t>
  </si>
  <si>
    <t>Bó Định</t>
  </si>
  <si>
    <t>Đặng Văn Lữu</t>
  </si>
  <si>
    <t>Tiến Xa</t>
  </si>
  <si>
    <t xml:space="preserve">Tòng Văn Ắng </t>
  </si>
  <si>
    <t>Cà Thị Canh</t>
  </si>
  <si>
    <t xml:space="preserve">Đinh Công Lạch </t>
  </si>
  <si>
    <t>Tằn Pầu</t>
  </si>
  <si>
    <t>Tòng Văn Ành</t>
  </si>
  <si>
    <t xml:space="preserve">Bản Bằng </t>
  </si>
  <si>
    <t>Lò Thị  Hội</t>
  </si>
  <si>
    <t>Cà Văn Minh</t>
  </si>
  <si>
    <t>Bản Phang</t>
  </si>
  <si>
    <t xml:space="preserve">Quàng Văn Mầng </t>
  </si>
  <si>
    <t>Tòng Văn Khốn</t>
  </si>
  <si>
    <t xml:space="preserve">Lường Văn Ép </t>
  </si>
  <si>
    <t xml:space="preserve">Lường Văn Mín </t>
  </si>
  <si>
    <t xml:space="preserve">Tòng Văn Hom </t>
  </si>
  <si>
    <t xml:space="preserve">Lò Văn Tâm </t>
  </si>
  <si>
    <t>Xuân Quỳnh</t>
  </si>
  <si>
    <t>Cà Văn Pâu</t>
  </si>
  <si>
    <t>Bản Giàn</t>
  </si>
  <si>
    <t>Lò Văn Kìa</t>
  </si>
  <si>
    <t>Tòng Văn Nguộc</t>
  </si>
  <si>
    <t>Lèo Văn Cu</t>
  </si>
  <si>
    <t>Lường Văn Thu</t>
  </si>
  <si>
    <t xml:space="preserve">Tòng Văn Chung </t>
  </si>
  <si>
    <t>Bản Cắp</t>
  </si>
  <si>
    <t>Lò Văn Trơ</t>
  </si>
  <si>
    <t>Lường Thị Bằng</t>
  </si>
  <si>
    <t>Bản Bằng</t>
  </si>
  <si>
    <t xml:space="preserve">Cà Văn Sam </t>
  </si>
  <si>
    <t>Bản Liềng</t>
  </si>
  <si>
    <t>Lò Văn Hom (Lò Văn Muôn)</t>
  </si>
  <si>
    <t>Lò Văn Lưa (Lò Thị Pản)</t>
  </si>
  <si>
    <t>Bản Lương</t>
  </si>
  <si>
    <t>Cà Văn Sam (Cà Văn Giọn)</t>
  </si>
  <si>
    <t>Lò Văn Hặc (con Lò Văn Chựa)</t>
  </si>
  <si>
    <t xml:space="preserve">Lò Văn Chia </t>
  </si>
  <si>
    <t>Tòng Văn Dâm (con Tòng Văn Ngoan)</t>
  </si>
  <si>
    <t xml:space="preserve">Tòng Văn An </t>
  </si>
  <si>
    <t xml:space="preserve">Lò Văn Chanh </t>
  </si>
  <si>
    <t xml:space="preserve">Quàng Văn Pọm </t>
  </si>
  <si>
    <t>Lò Thị Sinh</t>
  </si>
  <si>
    <t>Bản Xùm</t>
  </si>
  <si>
    <t xml:space="preserve">Tòng Thị Địa </t>
  </si>
  <si>
    <t xml:space="preserve">Tòng Văn Sơn </t>
  </si>
  <si>
    <t>Cà Văn Thái (Cà Văn Pâu)</t>
  </si>
  <si>
    <t>Lê Thanh Bình</t>
  </si>
  <si>
    <t>Nong Xôm</t>
  </si>
  <si>
    <t>Nguyễn Cát Phái</t>
  </si>
  <si>
    <t>Tiền Phong 1</t>
  </si>
  <si>
    <t>Hà Văn Phạt</t>
  </si>
  <si>
    <t>Bản Co Hiên</t>
  </si>
  <si>
    <t>Nguyễn Thị Mơ</t>
  </si>
  <si>
    <t>Trần Thị Huệ</t>
  </si>
  <si>
    <t xml:space="preserve">Trương Hữu Thịnh </t>
  </si>
  <si>
    <t>Nguyễn Khắc Tiêm</t>
  </si>
  <si>
    <t>Nguyễn Thị Na</t>
  </si>
  <si>
    <t>Nguyễn Văn Ổ</t>
  </si>
  <si>
    <t>Nguyễn Thị Lép</t>
  </si>
  <si>
    <t>Lường Thái On</t>
  </si>
  <si>
    <t>Nà Tiến</t>
  </si>
  <si>
    <t>Lò Văn Hoà</t>
  </si>
  <si>
    <t>Lò Thị Chanh</t>
  </si>
  <si>
    <t>Tòng Văn Phụng (Tòng Thị Thái)</t>
  </si>
  <si>
    <t>Nà Si</t>
  </si>
  <si>
    <t>Lò Văn Tứm (Lò Thanh Hoàn)</t>
  </si>
  <si>
    <t>Nà Ban</t>
  </si>
  <si>
    <t>Tòng Văn Nghin</t>
  </si>
  <si>
    <t>Vũ Xuân Mạnh</t>
  </si>
  <si>
    <t>Phạm Hùng Chiến</t>
  </si>
  <si>
    <t>Bản 428</t>
  </si>
  <si>
    <t>Luyện Viết Thể</t>
  </si>
  <si>
    <t>Lê Thị Thơm</t>
  </si>
  <si>
    <t>Phạm Thị Thư</t>
  </si>
  <si>
    <t>Nguyễn Thị Huệ</t>
  </si>
  <si>
    <t>Trịnh Thanh Tình</t>
  </si>
  <si>
    <t>Lê Văn Đoan</t>
  </si>
  <si>
    <t>Phạm Thị Phin</t>
  </si>
  <si>
    <t>Phạm Thị Phẩm</t>
  </si>
  <si>
    <t>Nguyễn Thị Hiệt</t>
  </si>
  <si>
    <t>Phạm Thị Thu</t>
  </si>
  <si>
    <t>Lê Hữu Chắp</t>
  </si>
  <si>
    <t>Phạm Thị Sâm</t>
  </si>
  <si>
    <t>Vũ Mạnh Thắng</t>
  </si>
  <si>
    <t>Lò Thị Ký</t>
  </si>
  <si>
    <t>Lò Thị Cáy</t>
  </si>
  <si>
    <t>Lò Thị Héo</t>
  </si>
  <si>
    <t>Nguyễn Thị Nga</t>
  </si>
  <si>
    <t>Lê Thị Phương</t>
  </si>
  <si>
    <t>Mai Thị Thơi</t>
  </si>
  <si>
    <t>Lò Văn Yềng</t>
  </si>
  <si>
    <t>Vì Văn Tụt</t>
  </si>
  <si>
    <t xml:space="preserve">Vì Văn Thành </t>
  </si>
  <si>
    <t>Nà Sy</t>
  </si>
  <si>
    <t>Lò Văn Chồm (Lò Văn Tiện)</t>
  </si>
  <si>
    <t>XÃ CHIỀNG VE</t>
  </si>
  <si>
    <t>Tòng Thị Thoa</t>
  </si>
  <si>
    <t>Bản Tô Vuông</t>
  </si>
  <si>
    <t>Tòng Văn Ộn</t>
  </si>
  <si>
    <t>Tòng Văn Hom</t>
  </si>
  <si>
    <t>Lò Văn Đê</t>
  </si>
  <si>
    <t>Mè Dưới</t>
  </si>
  <si>
    <t>Lò Văn Nghinh</t>
  </si>
  <si>
    <t>Bản Sươn</t>
  </si>
  <si>
    <t>Nguyễn Đức Sao</t>
  </si>
  <si>
    <t>Nà Chạy</t>
  </si>
  <si>
    <t>Lê Xuân Yêm</t>
  </si>
  <si>
    <t>Thôn 4</t>
  </si>
  <si>
    <t>Phạm Văn Dinh</t>
  </si>
  <si>
    <t>Phạm Hồng Ánh</t>
  </si>
  <si>
    <t>TK Ba Vì</t>
  </si>
  <si>
    <t>Vũ Gia Khỏe</t>
  </si>
  <si>
    <t>Thôn 7</t>
  </si>
  <si>
    <t>Lò Văn Chiêu (Đích)</t>
  </si>
  <si>
    <t>Xum 3</t>
  </si>
  <si>
    <t>Hà Văn Ủa</t>
  </si>
  <si>
    <t>Tòng Văn Yểng</t>
  </si>
  <si>
    <t>Bản Hời</t>
  </si>
  <si>
    <t>Hoàng Văn Khạt</t>
  </si>
  <si>
    <t>Tòng Văn Bương</t>
  </si>
  <si>
    <t>Nguyễn Xuân Huệ</t>
  </si>
  <si>
    <t>TK Nà Sản</t>
  </si>
  <si>
    <t>Tòng Văn Nốt</t>
  </si>
  <si>
    <t>Tòng Văn Vang (con Tòng Thị Hánh)</t>
  </si>
  <si>
    <t>Hoàng Thị Ỏi</t>
  </si>
  <si>
    <t xml:space="preserve">Nguyễn Đức Thắng </t>
  </si>
  <si>
    <t>Phan Trọng Choắt</t>
  </si>
  <si>
    <t>Nguyễn Đông Nghĩa</t>
  </si>
  <si>
    <t>Nguyễn Huy Tuỵ</t>
  </si>
  <si>
    <t>Nguyễn Thị Thoan</t>
  </si>
  <si>
    <t>Trần Văn Minh</t>
  </si>
  <si>
    <t>Phạm Thị Vui</t>
  </si>
  <si>
    <t>Nguyễn Đức Chiến</t>
  </si>
  <si>
    <t>Nguyễn Văn Hường</t>
  </si>
  <si>
    <t>Nguyễn Xuân Dong</t>
  </si>
  <si>
    <t>Phạm Thân Thiện</t>
  </si>
  <si>
    <t>Vũ Huy Úc</t>
  </si>
  <si>
    <t>Hà Văn Bóc (Nguyễn Thị Mùi)</t>
  </si>
  <si>
    <t>Vũ Văn Toản</t>
  </si>
  <si>
    <t>Nguyễn Thành Tuấn</t>
  </si>
  <si>
    <t>Trương Bá Thơ</t>
  </si>
  <si>
    <t>Bùi Xuân Quý</t>
  </si>
  <si>
    <t>Lò Văn Đưa</t>
  </si>
  <si>
    <t>Nong Nái</t>
  </si>
  <si>
    <t>Lò Văn Khùn (con Lò Văn Sừa)</t>
  </si>
  <si>
    <t>Ngô Đình Hoè</t>
  </si>
  <si>
    <t>Bùi Kim Tý</t>
  </si>
  <si>
    <t>Ngô Tất Bịch</t>
  </si>
  <si>
    <t>Vũ Thị Châu</t>
  </si>
  <si>
    <t>Chu Minh Khiết</t>
  </si>
  <si>
    <t>Lò Văn Ný</t>
  </si>
  <si>
    <t>Hoàng Văn Châm</t>
  </si>
  <si>
    <t>Bùi Văn Xuyên</t>
  </si>
  <si>
    <t>Hoàng Thị Sóng</t>
  </si>
  <si>
    <t>Huổi My</t>
  </si>
  <si>
    <t>Trần Văn Thoại</t>
  </si>
  <si>
    <t>Ngô Thị Biêm</t>
  </si>
  <si>
    <t>Hoàng Văn Phiên</t>
  </si>
  <si>
    <t>Bản Bon</t>
  </si>
  <si>
    <t>Bùi Văn Hậu</t>
  </si>
  <si>
    <t>Hoàng Văn Dinh</t>
  </si>
  <si>
    <t>Lò Văn Thè</t>
  </si>
  <si>
    <t>Lèo Văn Hao</t>
  </si>
  <si>
    <t>Lò Văn Kiểu (con Lò Văn Lài)</t>
  </si>
  <si>
    <t>Hoàng Văn Pụa</t>
  </si>
  <si>
    <t>Hoàng Thị Danh</t>
  </si>
  <si>
    <t>Hà Thị Nhọn</t>
  </si>
  <si>
    <t>Trần Thị Xuân</t>
  </si>
  <si>
    <t>Phạm Mạnh Hoan</t>
  </si>
  <si>
    <t>Cầm Văn Sạch</t>
  </si>
  <si>
    <t>Hà Văn Pậu</t>
  </si>
  <si>
    <t>Hoàng Văn Phông</t>
  </si>
  <si>
    <t>Bản Cứp</t>
  </si>
  <si>
    <t>Hoàng Văn Lăm</t>
  </si>
  <si>
    <t>Hà Duy Khánh (con Hà Văn Long)</t>
  </si>
  <si>
    <t>Lò Thị Long</t>
  </si>
  <si>
    <t>Lò Văn Dương (con Hoàng Thị Yểng)</t>
  </si>
  <si>
    <t>Hoàng Văn Sơ</t>
  </si>
  <si>
    <t>Hoàng Văn Ya</t>
  </si>
  <si>
    <t>Lò Thị Dong</t>
  </si>
  <si>
    <t>Hoàng Văn Sam</t>
  </si>
  <si>
    <t>Hoàng Kim Văn</t>
  </si>
  <si>
    <t>Hoàng Thị Ụa</t>
  </si>
  <si>
    <t>Bản Dăm</t>
  </si>
  <si>
    <t>Lò Văn Hóa (con Lò Văn Len)</t>
  </si>
  <si>
    <t>Hoàng Văn Hải (con Hoàng Văn Lương)</t>
  </si>
  <si>
    <t>Lụng Và</t>
  </si>
  <si>
    <t>Mai Văn Liên</t>
  </si>
  <si>
    <t>Đỗ Xuân Thùy</t>
  </si>
  <si>
    <t>Lò Văn Mưu</t>
  </si>
  <si>
    <t>Lường Thị Xôm</t>
  </si>
  <si>
    <t>Lò Văn Thuận</t>
  </si>
  <si>
    <t>Bản Puốn</t>
  </si>
  <si>
    <t>Nguyễn Văn Hặc</t>
  </si>
  <si>
    <t>Lò Văn Pên</t>
  </si>
  <si>
    <t>Cầm Vàng Anh</t>
  </si>
  <si>
    <t>Hoàng Văn Châu</t>
  </si>
  <si>
    <t>Cầm Văn Thinh</t>
  </si>
  <si>
    <t>Lò Văn Phủ (con Lò Văn Ộng)</t>
  </si>
  <si>
    <t>Cầm Văn Bó</t>
  </si>
  <si>
    <t>Lường Văn Pong</t>
  </si>
  <si>
    <t>Lường Văn U</t>
  </si>
  <si>
    <t>Hoàng Thị Thuông</t>
  </si>
  <si>
    <t>Cầm Thị Thiên</t>
  </si>
  <si>
    <t>Lò Thị Ọt</t>
  </si>
  <si>
    <t>Hoàng Du</t>
  </si>
  <si>
    <t>Vì Văn Ọ</t>
  </si>
  <si>
    <t>Lò Thị Giót</t>
  </si>
  <si>
    <t>Cầm Thị Phúc</t>
  </si>
  <si>
    <t>Lò Xuân Loan (con Lò Văn Cu)</t>
  </si>
  <si>
    <t>Triệu Viết Sênh</t>
  </si>
  <si>
    <t>Lường Văn Mưu</t>
  </si>
  <si>
    <t>Tòng Văn Dưỡng (con Tòng Văn Pành)</t>
  </si>
  <si>
    <t>Hà Văn Nía</t>
  </si>
  <si>
    <t>Tòng Văn Pặp</t>
  </si>
  <si>
    <t>Tòng Văn Yềng</t>
  </si>
  <si>
    <t>Tòng Văn Biêng</t>
  </si>
  <si>
    <t>Hoàng Thị Ón</t>
  </si>
  <si>
    <t>Lò Văn Nhé</t>
  </si>
  <si>
    <t>Lường Văn Pụa</t>
  </si>
  <si>
    <t>Lường Văn Vui</t>
  </si>
  <si>
    <t>Tòng Văn Nghiên</t>
  </si>
  <si>
    <t>Điêu Chính Nếp</t>
  </si>
  <si>
    <t>Lò Văn Pen</t>
  </si>
  <si>
    <t>Hà Văn Chum</t>
  </si>
  <si>
    <t>Tát Ban</t>
  </si>
  <si>
    <t>Cầm Kỳ</t>
  </si>
  <si>
    <t>Phạm Văn Ngát</t>
  </si>
  <si>
    <t>Nguyễn Thị Ứng</t>
  </si>
  <si>
    <t>Phan Đình Nhất</t>
  </si>
  <si>
    <t>Lò Văn Du (con Lò Thị Ynh - Mẹ liệt sỹ Lò Văn Piến)</t>
  </si>
  <si>
    <t>Bản Lò Um</t>
  </si>
  <si>
    <t>Lò Văn Cơn</t>
  </si>
  <si>
    <t>Bản Khoáng</t>
  </si>
  <si>
    <t>Tòng Văn Phúc (Tòng Văn Vương)</t>
  </si>
  <si>
    <t>Vì Văn Ương</t>
  </si>
  <si>
    <t>Hà Văn Phúc (Hà Văn Tỉnh)</t>
  </si>
  <si>
    <t>Chăm Viên</t>
  </si>
  <si>
    <t>Lèo Văn Pậu</t>
  </si>
  <si>
    <t>Hà Văn Lịch (Hà Thị Nét)</t>
  </si>
  <si>
    <t>Hoàng Văn Đấu (Tân)</t>
  </si>
  <si>
    <t>Hoàng Văn Hậu (Mính)</t>
  </si>
  <si>
    <t>Cầm Văn Chum</t>
  </si>
  <si>
    <t>Vì Văn My</t>
  </si>
  <si>
    <t>Lò Văn Nơi</t>
  </si>
  <si>
    <t>Cầm Văn Nuôn</t>
  </si>
  <si>
    <t>Bản Hạm</t>
  </si>
  <si>
    <t>Lèo Văn Sừa (Lèo Văn Xôm)</t>
  </si>
  <si>
    <t>Bản Hản</t>
  </si>
  <si>
    <t>Cầm Văn Chế (Hoàng Thị Đình)</t>
  </si>
  <si>
    <t>Lèo Văn Ót (Lèo Văn Khan)</t>
  </si>
  <si>
    <t>Vì Văn Ưa (vì thị hoa)</t>
  </si>
  <si>
    <t>Lò Văn Cương (Lò Văn Đức)</t>
  </si>
  <si>
    <t>Nguyễn Văn Cường</t>
  </si>
  <si>
    <t>Tiểu khu 6/1</t>
  </si>
  <si>
    <t>Cầm Kiệm</t>
  </si>
  <si>
    <t>Bản Thạy</t>
  </si>
  <si>
    <t>Ban Củ 1</t>
  </si>
  <si>
    <t>Lò Văn  Điều</t>
  </si>
  <si>
    <t>Sài Lương</t>
  </si>
  <si>
    <t>Lường Văn Cá</t>
  </si>
  <si>
    <t>Cáp Na</t>
  </si>
  <si>
    <t>Lèo Văn Cấu</t>
  </si>
  <si>
    <t>Bản Sản</t>
  </si>
  <si>
    <t>Hà Văn Phiền</t>
  </si>
  <si>
    <t>Nà Bó</t>
  </si>
  <si>
    <t>Lường Văn Đanh</t>
  </si>
  <si>
    <t>Hong Sàn</t>
  </si>
  <si>
    <t>Lò Văn Tọi</t>
  </si>
  <si>
    <t>Bó Đươi</t>
  </si>
  <si>
    <t>Đặng Thị Diệp</t>
  </si>
  <si>
    <t>Đào Xuân Hoa</t>
  </si>
  <si>
    <t>Nguyễn Thị Thành</t>
  </si>
  <si>
    <t>Lèo Văn Mẹo</t>
  </si>
  <si>
    <t>Lò Văn Sinh</t>
  </si>
  <si>
    <t>Nà Pát</t>
  </si>
  <si>
    <t>Nguyễn Văn Ngọ</t>
  </si>
  <si>
    <t>Mai Thị Chuẩn</t>
  </si>
  <si>
    <t>Đặng Thị Hoa</t>
  </si>
  <si>
    <t>Tạ Quang Tài</t>
  </si>
  <si>
    <t>Vũ Hồng Quảng</t>
  </si>
  <si>
    <t>Nguyễn Thăng Long</t>
  </si>
  <si>
    <t>Nguyễn Thị Thế</t>
  </si>
  <si>
    <t>Phạm Thị Kỳ</t>
  </si>
  <si>
    <t>Lê Quang Giá</t>
  </si>
  <si>
    <t>Nguyễn Thị Hậy</t>
  </si>
  <si>
    <t>Phạm Quang Sáu</t>
  </si>
  <si>
    <t>Nguyễn Thị Nhẫn</t>
  </si>
  <si>
    <t>Lèo Văn Phủ</t>
  </si>
  <si>
    <t>Lò Thị Xù</t>
  </si>
  <si>
    <t>Lò Xuân Muôn</t>
  </si>
  <si>
    <t>Lò Văn Đanh</t>
  </si>
  <si>
    <t>Hoàng Văn Dận</t>
  </si>
  <si>
    <t>Đỗ Hồng Quân</t>
  </si>
  <si>
    <t>Lèo Thị Chài</t>
  </si>
  <si>
    <t>Lèo Văn Đôi</t>
  </si>
  <si>
    <t>Lò Văn Lịa</t>
  </si>
  <si>
    <t>Lò Văn Siêng</t>
  </si>
  <si>
    <t>Lò Văn Tin</t>
  </si>
  <si>
    <t>Nà Đươi</t>
  </si>
  <si>
    <t>Lường Văn Dơn</t>
  </si>
  <si>
    <t>Lò Văn Chiến (con Lò Văn È)</t>
  </si>
  <si>
    <t>Lò Văn Lào</t>
  </si>
  <si>
    <t>Lò Văn Ánh</t>
  </si>
  <si>
    <t>Hà Văn Cấu</t>
  </si>
  <si>
    <t>Lò Văn Hương</t>
  </si>
  <si>
    <t>Lèo Văn Bun</t>
  </si>
  <si>
    <t>Mùa A Giáo</t>
  </si>
  <si>
    <t>Tong Tải</t>
  </si>
  <si>
    <t>Nguyễn Trọng Long (con Nguyễn Trọng Phương)</t>
  </si>
  <si>
    <t>Trịnh Công Bình (con Trịnh Công Doãn)</t>
  </si>
  <si>
    <t>Đỗ Quốc Ngâm</t>
  </si>
  <si>
    <t>Nguyễn Văn Tước</t>
  </si>
  <si>
    <t>Nguyễn Bá Thường</t>
  </si>
  <si>
    <t>Bùi Thị Tuyến</t>
  </si>
  <si>
    <t>Lò Văn Đại (con Hoàng Thị Chuân)</t>
  </si>
  <si>
    <t>Lò Thị Tản</t>
  </si>
  <si>
    <t>Nà Ca</t>
  </si>
  <si>
    <t>Lèo Văn Anh (con Lèo Văn Tốn)</t>
  </si>
  <si>
    <t>Thành Công</t>
  </si>
  <si>
    <t>Lèo Văn Liên</t>
  </si>
  <si>
    <t>Quàng Thị Đanh</t>
  </si>
  <si>
    <t>Lèo Văn Châm</t>
  </si>
  <si>
    <t>Nguyễn Xuân Yên</t>
  </si>
  <si>
    <t>Nguyễn Thị Đỗi</t>
  </si>
  <si>
    <t>Ngô Thị Tươi</t>
  </si>
  <si>
    <t>Lò Thị Lanh</t>
  </si>
  <si>
    <t>Bản Bó Đươi</t>
  </si>
  <si>
    <t>Vàng Sua Ly</t>
  </si>
  <si>
    <t>Cầm Văn Săm</t>
  </si>
  <si>
    <t>Bằng Ban</t>
  </si>
  <si>
    <t>Lường Văn Sinh</t>
  </si>
  <si>
    <t>Phiêng Khôm</t>
  </si>
  <si>
    <t>Cầm Văn Phiêu (con Tòng Thị Liêng)</t>
  </si>
  <si>
    <t>Nhụng Dưới</t>
  </si>
  <si>
    <t>Mòng Văn Bun</t>
  </si>
  <si>
    <t>Lường Văn Dăm</t>
  </si>
  <si>
    <t>Lường Văn Một</t>
  </si>
  <si>
    <t>Nà Phặng</t>
  </si>
  <si>
    <t>Tòng Văn Địa</t>
  </si>
  <si>
    <t>Lò Văn Tọc</t>
  </si>
  <si>
    <t>Lò Thị Thoan (con Cầm Văn Ướng)</t>
  </si>
  <si>
    <t>Cho Cong</t>
  </si>
  <si>
    <t>Hà Văn Ngọ</t>
  </si>
  <si>
    <t>Lường Thị Chum</t>
  </si>
  <si>
    <t>Tòng Văn San (Tòng Thị Câm)</t>
  </si>
  <si>
    <t>Huổi Sàng</t>
  </si>
  <si>
    <t>Lò Văn Xiên</t>
  </si>
  <si>
    <t>Lò Văn Dót</t>
  </si>
  <si>
    <t>Vì Văn Ợ</t>
  </si>
  <si>
    <t>Tòng Văn Tắm</t>
  </si>
  <si>
    <t>Hà Văn Bình</t>
  </si>
  <si>
    <t>Huổi Do</t>
  </si>
  <si>
    <t>Lò Văn Túp</t>
  </si>
  <si>
    <t>Mòng Văn Đôi</t>
  </si>
  <si>
    <t>Mòng Văn Khỏ</t>
  </si>
  <si>
    <r>
      <rPr>
        <i/>
        <sz val="12"/>
        <rFont val="Times New Roman"/>
        <family val="1"/>
      </rPr>
      <t>Ghi chú:</t>
    </r>
    <r>
      <rPr>
        <sz val="12"/>
        <rFont val="Times New Roman"/>
        <family val="1"/>
      </rPr>
      <t xml:space="preserve">
- Quyết định 838: Viết tắt của Quyết định 838/QĐ-UBND ngày 16/4/2014 của UBND tỉnh.
- Quyết định 3080: Viết tắt của Quyết định 3080/QĐ-UBND ngày 28/11/2017 của UBND tỉnh. </t>
    </r>
  </si>
  <si>
    <t>TRÊN ĐỊA BÀN HUYỆN PHÙ YÊN</t>
  </si>
  <si>
    <t>Thuộc đối tượng</t>
  </si>
  <si>
    <t>ĐỀ ÁN 838</t>
  </si>
  <si>
    <t>XÃ HUY BẮC</t>
  </si>
  <si>
    <t xml:space="preserve">Hà Tiến Phặn </t>
  </si>
  <si>
    <t>Người có huân/huy chương</t>
  </si>
  <si>
    <t>Bản Phố 1</t>
  </si>
  <si>
    <t>Suối Làng</t>
  </si>
  <si>
    <t xml:space="preserve">Hà Thị Dành </t>
  </si>
  <si>
    <t>Nà Phái 2</t>
  </si>
  <si>
    <t>Nguyễn Văn Ền</t>
  </si>
  <si>
    <t>Nà Phái 3</t>
  </si>
  <si>
    <t xml:space="preserve">Hoàng Thị Yềng </t>
  </si>
  <si>
    <t>Dèm Thượng 2</t>
  </si>
  <si>
    <t xml:space="preserve">Đinh Hồng Niên </t>
  </si>
  <si>
    <t>Tọ Thượng 1</t>
  </si>
  <si>
    <t>Đinh Tiến Păn</t>
  </si>
  <si>
    <t>Hà Văn Lộc</t>
  </si>
  <si>
    <t xml:space="preserve"> Hà Xuân Ngân</t>
  </si>
  <si>
    <t>Tọ Thượng 2</t>
  </si>
  <si>
    <t>Nguyễn Thị Khoai</t>
  </si>
  <si>
    <t>Vì Văn Inh</t>
  </si>
  <si>
    <t>Bản Nà Phái 1</t>
  </si>
  <si>
    <t>Hà Văn Đàng</t>
  </si>
  <si>
    <t>Bản Dèm Thượng 2</t>
  </si>
  <si>
    <t>HUY TƯỜNG</t>
  </si>
  <si>
    <t>Lò Tiến Phanh</t>
  </si>
  <si>
    <t>Tân Tiến</t>
  </si>
  <si>
    <t xml:space="preserve">Lường Văn Lộc </t>
  </si>
  <si>
    <t xml:space="preserve">Hà Thị ách </t>
  </si>
  <si>
    <t>Muống Thượng</t>
  </si>
  <si>
    <t>QUANG HUY</t>
  </si>
  <si>
    <t>Hà Thị Khan</t>
  </si>
  <si>
    <t>Bà mẹ Việt Nam anh hùng</t>
  </si>
  <si>
    <t>Bạc Cầm Hiêm</t>
  </si>
  <si>
    <t>Vì Chí Phúc</t>
  </si>
  <si>
    <t>Nguyễn Tiến Dũng</t>
  </si>
  <si>
    <t>Đinh Thị Mải</t>
  </si>
  <si>
    <t>Bản Búc</t>
  </si>
  <si>
    <t>Bạc Thị ìn</t>
  </si>
  <si>
    <t>Bản Mo 3</t>
  </si>
  <si>
    <t>Cầm Thị Xuân</t>
  </si>
  <si>
    <t>Người HĐCM từ 01/4/1945 đến tháng 8/1945</t>
  </si>
  <si>
    <r>
      <t>Bản Mo 1</t>
    </r>
    <r>
      <rPr>
        <sz val="13"/>
        <rFont val=".VnTime"/>
        <family val="2"/>
      </rPr>
      <t/>
    </r>
  </si>
  <si>
    <t>Hoàng Văn Liều</t>
  </si>
  <si>
    <r>
      <t>Bản Mo 2</t>
    </r>
    <r>
      <rPr>
        <sz val="13"/>
        <rFont val=".VnTime"/>
        <family val="2"/>
      </rPr>
      <t/>
    </r>
  </si>
  <si>
    <t>Sòi Ngọc Nga</t>
  </si>
  <si>
    <r>
      <t>Bản Mo 3</t>
    </r>
    <r>
      <rPr>
        <sz val="13"/>
        <rFont val=".VnTime"/>
        <family val="2"/>
      </rPr>
      <t/>
    </r>
  </si>
  <si>
    <t>Cầm Bình Nướn</t>
  </si>
  <si>
    <t>Bạc Cầm Nhớ</t>
  </si>
  <si>
    <t>Mo Nghè 3</t>
  </si>
  <si>
    <t>Hoàng Văn Chứng</t>
  </si>
  <si>
    <t>Đinh Công Sướng</t>
  </si>
  <si>
    <t>Nà Xá 1</t>
  </si>
  <si>
    <t>Vì Văn Đối</t>
  </si>
  <si>
    <t>Nà Xá 2</t>
  </si>
  <si>
    <t>Hoàng Văn Sôn</t>
  </si>
  <si>
    <t>Co Nga</t>
  </si>
  <si>
    <t>Hà Xuân Chiền</t>
  </si>
  <si>
    <t>Đinh Như Hoa</t>
  </si>
  <si>
    <t>Bó Hốc</t>
  </si>
  <si>
    <t>Sòi Ngọc Ngoãn</t>
  </si>
  <si>
    <t>Mo nghè 2</t>
  </si>
  <si>
    <t>Sòi Ngọc Chướng</t>
  </si>
  <si>
    <t>Hà Thị Né</t>
  </si>
  <si>
    <t>Đinh Xuân Ứng</t>
  </si>
  <si>
    <t>Sòi Bá Un</t>
  </si>
  <si>
    <t>Đinh Thị Dung</t>
  </si>
  <si>
    <t>Bạc Văn Nhưng</t>
  </si>
  <si>
    <t>Hoàng Ngọc Yến</t>
  </si>
  <si>
    <t>Bản Mo 1</t>
  </si>
  <si>
    <t>Vì Văn Đản</t>
  </si>
  <si>
    <t>Hà Văn Mão</t>
  </si>
  <si>
    <t>Nguyễn Văn Èo</t>
  </si>
  <si>
    <t>Vì Tiến Chức</t>
  </si>
  <si>
    <t>Lường Hữu  Sơ</t>
  </si>
  <si>
    <t>Mo nghè 1</t>
  </si>
  <si>
    <t>Đinh Văn Muổn</t>
  </si>
  <si>
    <t xml:space="preserve"> Sầm Thị Yết</t>
  </si>
  <si>
    <t xml:space="preserve">Cầm Văn Sôn </t>
  </si>
  <si>
    <t>Mo nghè 3</t>
  </si>
  <si>
    <t>Cầm Ngọc Yến</t>
  </si>
  <si>
    <t>Bản Chiềng Thượng</t>
  </si>
  <si>
    <t>Bạc Kim Hầng</t>
  </si>
  <si>
    <t>Bản Chiềng Hạ 1</t>
  </si>
  <si>
    <t>Lò Văn Nèn</t>
  </si>
  <si>
    <t>Lường Văn Thao</t>
  </si>
  <si>
    <t>Sầm Văn Ênh</t>
  </si>
  <si>
    <t>Sy Văn Sương</t>
  </si>
  <si>
    <t>Bản Mo 2</t>
  </si>
  <si>
    <t>Lường Văn Chộn</t>
  </si>
  <si>
    <t>Bản Tường Quang</t>
  </si>
  <si>
    <t>Vì Văn Lền</t>
  </si>
  <si>
    <t>Bản Mo Nghè 3</t>
  </si>
  <si>
    <t>XÃ HUY TÂN</t>
  </si>
  <si>
    <t>Hà Văn Xè</t>
  </si>
  <si>
    <t>Bản Puôi I</t>
  </si>
  <si>
    <t xml:space="preserve">Đinh Quang Tầm </t>
  </si>
  <si>
    <t xml:space="preserve">Bản Tân Giáo </t>
  </si>
  <si>
    <t>Đinh Văn Ạch</t>
  </si>
  <si>
    <t>Bản Puôi III</t>
  </si>
  <si>
    <t xml:space="preserve">Đinh Văn Ìn </t>
  </si>
  <si>
    <t>Bản Cù II</t>
  </si>
  <si>
    <t>Đinh Văn Luông</t>
  </si>
  <si>
    <t xml:space="preserve">Đinh Công Nhền </t>
  </si>
  <si>
    <t xml:space="preserve">Bản Giáo II </t>
  </si>
  <si>
    <t>Bản Thượng Phong</t>
  </si>
  <si>
    <t>Lường Thị E</t>
  </si>
  <si>
    <t xml:space="preserve">Lường Thị Thải </t>
  </si>
  <si>
    <t>Lường Văn Tọ</t>
  </si>
  <si>
    <t>Hà Trọng Khánh</t>
  </si>
  <si>
    <t>Bản Puôi II</t>
  </si>
  <si>
    <t>Hà Trung Ký</t>
  </si>
  <si>
    <t>Đinh Văn Cho</t>
  </si>
  <si>
    <t>Bản Lềm</t>
  </si>
  <si>
    <t xml:space="preserve">Đinh Văn Ay </t>
  </si>
  <si>
    <t>Bản Giáo II</t>
  </si>
  <si>
    <t xml:space="preserve">Hà Thị Vượng </t>
  </si>
  <si>
    <t>Đinh Xuân Việt</t>
  </si>
  <si>
    <t xml:space="preserve">Lý Văn Nhàn </t>
  </si>
  <si>
    <t>Đinh Văn Chiềng</t>
  </si>
  <si>
    <t>Phùng Tiến Khử</t>
  </si>
  <si>
    <t>Hà Huy È</t>
  </si>
  <si>
    <t xml:space="preserve">Bản Puôi 2 </t>
  </si>
  <si>
    <t>Hà Xuân Hồng</t>
  </si>
  <si>
    <t>Bản Puôi 2</t>
  </si>
  <si>
    <t>Nguyễn Thái Học</t>
  </si>
  <si>
    <t>Bản Puôi 3</t>
  </si>
  <si>
    <t xml:space="preserve">Đinh Văn Phiên </t>
  </si>
  <si>
    <t>Bản Giáo 1</t>
  </si>
  <si>
    <t xml:space="preserve">Đào Trọng Tấn </t>
  </si>
  <si>
    <t>Bản Kim Thượng</t>
  </si>
  <si>
    <t xml:space="preserve">Hà Tiến Binh </t>
  </si>
  <si>
    <t xml:space="preserve">Lường Thị Ý </t>
  </si>
  <si>
    <t>XÃ TƯỜNG TIẾN</t>
  </si>
  <si>
    <t>Cầm Thanh Minh</t>
  </si>
  <si>
    <t>Bản Thín 1</t>
  </si>
  <si>
    <t>Lò Tiên Tiến</t>
  </si>
  <si>
    <t>Sồng A Nếnh</t>
  </si>
  <si>
    <t>Bản Cột Mốc</t>
  </si>
  <si>
    <t>Lường Văn Kê</t>
  </si>
  <si>
    <t xml:space="preserve"> Bản Co Pục</t>
  </si>
  <si>
    <t>XÃ HUY THƯỢNG</t>
  </si>
  <si>
    <t xml:space="preserve">Hoàng Văn Mặn </t>
  </si>
  <si>
    <t>Bản Ban 1</t>
  </si>
  <si>
    <t>Nguyễn Văn Sân</t>
  </si>
  <si>
    <t xml:space="preserve">Đinh Thị Phương </t>
  </si>
  <si>
    <t xml:space="preserve">Đỗ Thị Nhật </t>
  </si>
  <si>
    <t>Bản Úm 2</t>
  </si>
  <si>
    <t xml:space="preserve">Đinh Thị Ò </t>
  </si>
  <si>
    <t>Bản Chài 2</t>
  </si>
  <si>
    <t xml:space="preserve">Đinh Văn Bình </t>
  </si>
  <si>
    <t>Bản Úm 3</t>
  </si>
  <si>
    <t xml:space="preserve">Đinh Văn Duyến </t>
  </si>
  <si>
    <t>Bản Kíu 1</t>
  </si>
  <si>
    <t xml:space="preserve">Đinh Văn Mờ </t>
  </si>
  <si>
    <t>Bản Ban 2</t>
  </si>
  <si>
    <t xml:space="preserve">Đinh Văn Ản </t>
  </si>
  <si>
    <t>Hoàng Văn Trò</t>
  </si>
  <si>
    <t>Lường Mạnh Khuân</t>
  </si>
  <si>
    <t>Bản Tân Ban</t>
  </si>
  <si>
    <t>Đinh Văn Phan</t>
  </si>
  <si>
    <t>Hoàng Xuân Nhì</t>
  </si>
  <si>
    <t>Đinh Thị Ỉn</t>
  </si>
  <si>
    <t>Đinh Văn Boong</t>
  </si>
  <si>
    <t>Nguyễn Thị Nõn</t>
  </si>
  <si>
    <t>Đinh Văn Cấu</t>
  </si>
  <si>
    <t xml:space="preserve">Ngần Văn Ược </t>
  </si>
  <si>
    <t>Bản Tân ban</t>
  </si>
  <si>
    <t xml:space="preserve">Sa Chí Dổng </t>
  </si>
  <si>
    <t>Bản Kíu</t>
  </si>
  <si>
    <t xml:space="preserve">Đinh Văn Ờn </t>
  </si>
  <si>
    <t xml:space="preserve">Đinh Văn Tinh </t>
  </si>
  <si>
    <t>XÃ NAM PHONG</t>
  </si>
  <si>
    <t>Đinh Văn Sớp</t>
  </si>
  <si>
    <t>Suối Lúa 2</t>
  </si>
  <si>
    <t>Mùi Văn Khứu</t>
  </si>
  <si>
    <t>Đá Mài 2</t>
  </si>
  <si>
    <t>TƯỜNG THƯỢNG</t>
  </si>
  <si>
    <t xml:space="preserve">Đinh Thị Hiền </t>
  </si>
  <si>
    <t>Bản Cải</t>
  </si>
  <si>
    <t xml:space="preserve">Đinh Thị Hìn </t>
  </si>
  <si>
    <t xml:space="preserve">Lường Thị Nghia </t>
  </si>
  <si>
    <t>Bản Chăn 2</t>
  </si>
  <si>
    <t xml:space="preserve">Lò Văn Chướng </t>
  </si>
  <si>
    <t xml:space="preserve">Lò Thị Chiến </t>
  </si>
  <si>
    <t>Bản Khoa 1</t>
  </si>
  <si>
    <t xml:space="preserve">Bạc Văn Đệ </t>
  </si>
  <si>
    <t xml:space="preserve">Lò Văn Om </t>
  </si>
  <si>
    <t>Bản Khoa 2</t>
  </si>
  <si>
    <t xml:space="preserve">Vì Thị Pẳn </t>
  </si>
  <si>
    <t>Bản Khoa 3</t>
  </si>
  <si>
    <t>Đinh Văn Bun</t>
  </si>
  <si>
    <t>Bản Chượp</t>
  </si>
  <si>
    <t xml:space="preserve">Đinh Công Uân </t>
  </si>
  <si>
    <t xml:space="preserve">Đinh Thị Hoa </t>
  </si>
  <si>
    <t>Bản Cha 1</t>
  </si>
  <si>
    <t xml:space="preserve">Đinh Văn Đành </t>
  </si>
  <si>
    <t>Đinh Văn Ể</t>
  </si>
  <si>
    <t>Bản Cha 2</t>
  </si>
  <si>
    <t xml:space="preserve">Đinh Văn Thau </t>
  </si>
  <si>
    <t>Bản Đồng La 1</t>
  </si>
  <si>
    <t xml:space="preserve">Đinh Văn Bang </t>
  </si>
  <si>
    <t>Bản Đồng La 2</t>
  </si>
  <si>
    <t xml:space="preserve">Vì Văn Tốn </t>
  </si>
  <si>
    <t>Bản Chăn 1</t>
  </si>
  <si>
    <t xml:space="preserve">Lường Văn Mau </t>
  </si>
  <si>
    <t xml:space="preserve">Đinh Văn Tiến </t>
  </si>
  <si>
    <t xml:space="preserve">Đinh Văn Lơ </t>
  </si>
  <si>
    <t xml:space="preserve">Bạc Văn Su </t>
  </si>
  <si>
    <t xml:space="preserve">Hoàng Văn Chiêng </t>
  </si>
  <si>
    <t xml:space="preserve">Đinh Tiến Chói </t>
  </si>
  <si>
    <t xml:space="preserve">Đinh Văn Dèn </t>
  </si>
  <si>
    <t xml:space="preserve">Đinh Văn Kếch </t>
  </si>
  <si>
    <t xml:space="preserve">Đinh Văn Hiền </t>
  </si>
  <si>
    <t xml:space="preserve">Đinh Văn Sun </t>
  </si>
  <si>
    <t xml:space="preserve">Đinh Thị Hiêng </t>
  </si>
  <si>
    <t>Bà mẹ VN anh hùng</t>
  </si>
  <si>
    <t>Bản Thon 2</t>
  </si>
  <si>
    <t xml:space="preserve">Đinh Công Nhật </t>
  </si>
  <si>
    <t>Bản Thon 1</t>
  </si>
  <si>
    <t xml:space="preserve">Lường Thị Pướn </t>
  </si>
  <si>
    <t xml:space="preserve">Hà Văn Mươi </t>
  </si>
  <si>
    <t xml:space="preserve">Đinh Công Tạt </t>
  </si>
  <si>
    <t xml:space="preserve">Bùi Đức Vinh </t>
  </si>
  <si>
    <t xml:space="preserve">Đinh Công Sắp </t>
  </si>
  <si>
    <t xml:space="preserve">Đinh Văn Nò </t>
  </si>
  <si>
    <t>XÃ MƯỜNG THẢI</t>
  </si>
  <si>
    <t>Triệu Văn Thi</t>
  </si>
  <si>
    <t>Khe Lành</t>
  </si>
  <si>
    <t>Đặng Văn Phú</t>
  </si>
  <si>
    <t>Hoàng Văn Pằn</t>
  </si>
  <si>
    <t>Thải Thượng</t>
  </si>
  <si>
    <t>Hà Văn Mẫu</t>
  </si>
  <si>
    <t>Đinh Văn Râm</t>
  </si>
  <si>
    <t>Đỗ Văn Bê</t>
  </si>
  <si>
    <t>Văn Yên</t>
  </si>
  <si>
    <t>Hoàng Minh Kha</t>
  </si>
  <si>
    <t>Nguyễn Văn Nghệ</t>
  </si>
  <si>
    <t>Hà Viết Chung</t>
  </si>
  <si>
    <t>Đinh Văn Độ</t>
  </si>
  <si>
    <t>Bản Thải Hạ</t>
  </si>
  <si>
    <t>XÃ MƯỜNG DO</t>
  </si>
  <si>
    <t>Mùi Quang Trung</t>
  </si>
  <si>
    <t>Bản Bông Sồi</t>
  </si>
  <si>
    <t>Hà Văn Mầu</t>
  </si>
  <si>
    <t>Bản Lằn</t>
  </si>
  <si>
    <t>Hà Văn Nhấng</t>
  </si>
  <si>
    <t>Bản Han 2</t>
  </si>
  <si>
    <t>Lương Văn Phàn</t>
  </si>
  <si>
    <t>TƯỜNG PHONG</t>
  </si>
  <si>
    <t>Cầm Văn Nựa</t>
  </si>
  <si>
    <t>Bản Hà Lương</t>
  </si>
  <si>
    <t>TÂN LANG</t>
  </si>
  <si>
    <t>Bùi Văn Ao</t>
  </si>
  <si>
    <t>Bản Tiên Lang</t>
  </si>
  <si>
    <t>Bản Vường</t>
  </si>
  <si>
    <t>XÃ BẮC PHONG</t>
  </si>
  <si>
    <t>Mùi Văn Cộc</t>
  </si>
  <si>
    <t>Bản Bó Vả</t>
  </si>
  <si>
    <t xml:space="preserve">Mùi Văn Triển </t>
  </si>
  <si>
    <t>Đặng Văn Lèng</t>
  </si>
  <si>
    <t>Bản Bưa Đa</t>
  </si>
  <si>
    <t>MƯỜNG CƠI</t>
  </si>
  <si>
    <t xml:space="preserve">Hoàng Văn Sướn </t>
  </si>
  <si>
    <t>Bản Kiềng</t>
  </si>
  <si>
    <t xml:space="preserve">Hà Văn Pằn </t>
  </si>
  <si>
    <t xml:space="preserve">Nguyễn Thị Huệ </t>
  </si>
  <si>
    <t>Bản Ngã Ba</t>
  </si>
  <si>
    <t xml:space="preserve">Hoàng Văn Hẻm </t>
  </si>
  <si>
    <t>Bản Sổ</t>
  </si>
  <si>
    <t>Bản Xưởng Chè</t>
  </si>
  <si>
    <t xml:space="preserve">Lê Thị Cài </t>
  </si>
  <si>
    <t>Hà Đình Cốc</t>
  </si>
  <si>
    <t xml:space="preserve"> Mùi Văn Quyền</t>
  </si>
  <si>
    <t>Bản Ngã 3</t>
  </si>
  <si>
    <t>Hà Thế Nhân</t>
  </si>
  <si>
    <t xml:space="preserve">Hà Huy Tưởng </t>
  </si>
  <si>
    <t>Đỗ Thị Chúc</t>
  </si>
  <si>
    <t>HUY HẠ</t>
  </si>
  <si>
    <t>Nong Vai 1</t>
  </si>
  <si>
    <t>Đinh Thị Cha</t>
  </si>
  <si>
    <t>Bản bó 1</t>
  </si>
  <si>
    <t>Đinh Công Bằng</t>
  </si>
  <si>
    <t>Bản Xà 1</t>
  </si>
  <si>
    <t>Đinh Văn Nính</t>
  </si>
  <si>
    <t>Bản Nà Lò 1</t>
  </si>
  <si>
    <t>Đinh Chí Tiềng</t>
  </si>
  <si>
    <t>Bản Nà Lìu 2</t>
  </si>
  <si>
    <t>Lường Văn Xừa</t>
  </si>
  <si>
    <t>Lê Văn Chiến</t>
  </si>
  <si>
    <t>Lường Văn Hung</t>
  </si>
  <si>
    <t>Bản Nà Lìu 1</t>
  </si>
  <si>
    <t>Đinh Văn Ưu</t>
  </si>
  <si>
    <t>Bản Đồng Lỳ</t>
  </si>
  <si>
    <t>Sa Văn Đăm</t>
  </si>
  <si>
    <t>Bản Tọ 2</t>
  </si>
  <si>
    <t>Nguyễn Văn Chu</t>
  </si>
  <si>
    <t>Vì Văn Xiên</t>
  </si>
  <si>
    <t>Bản Bó 2</t>
  </si>
  <si>
    <t>Nông Thị Lành</t>
  </si>
  <si>
    <t>Bản Bó 1</t>
  </si>
  <si>
    <t>Sa Văn Siềng</t>
  </si>
  <si>
    <t>Đinh Văn Hơn</t>
  </si>
  <si>
    <t>Sa Thị Ẻm</t>
  </si>
  <si>
    <t>Hà Thị Chung</t>
  </si>
  <si>
    <t>Bản Xà 2</t>
  </si>
  <si>
    <t>Hà Văn Lung</t>
  </si>
  <si>
    <t>Đinh Văn Cắn</t>
  </si>
  <si>
    <t>Phan Văn Lợi</t>
  </si>
  <si>
    <t xml:space="preserve">Bản Nà Lò 2 </t>
  </si>
  <si>
    <t>Bản Noong Vai</t>
  </si>
  <si>
    <t>Đinh Văn Kênh</t>
  </si>
  <si>
    <t>Hà Văn Ngốn</t>
  </si>
  <si>
    <t>Lường Văn Ếu</t>
  </si>
  <si>
    <t>Đinh Văn On</t>
  </si>
  <si>
    <t>Sa Văn Chớ</t>
  </si>
  <si>
    <t>Vì Văn Lập</t>
  </si>
  <si>
    <t>Đinh Văn È</t>
  </si>
  <si>
    <t>Hà Văn Dầm</t>
  </si>
  <si>
    <t>Hoàng Thị Hảy</t>
  </si>
  <si>
    <t>XÃ TÂN PHONG</t>
  </si>
  <si>
    <t>Đinh Văn Biên</t>
  </si>
  <si>
    <t>Bản Bông 1</t>
  </si>
  <si>
    <t>Đinh Văn Khẹt</t>
  </si>
  <si>
    <t>Bản Mùng</t>
  </si>
  <si>
    <t>Mùi Văn Sẹng</t>
  </si>
  <si>
    <t>Quách Công Sáy</t>
  </si>
  <si>
    <t xml:space="preserve">Đinh Văn Tỷ </t>
  </si>
  <si>
    <t>Anh hùng LLVTND</t>
  </si>
  <si>
    <t xml:space="preserve">Bản Đồng Mã </t>
  </si>
  <si>
    <t xml:space="preserve">Đinh Thị Nhọ </t>
  </si>
  <si>
    <t>Đinh Công Khẹt</t>
  </si>
  <si>
    <t xml:space="preserve">Bản Liếm </t>
  </si>
  <si>
    <t>Mùi Văn Pướn</t>
  </si>
  <si>
    <t>Bản Bông 2</t>
  </si>
  <si>
    <t xml:space="preserve">Đinh Văn Minh </t>
  </si>
  <si>
    <t>Bản Bông 3</t>
  </si>
  <si>
    <t>Đinh Văn Lực</t>
  </si>
  <si>
    <t>Bản Vạn</t>
  </si>
  <si>
    <t>Đinh Công Ngoan</t>
  </si>
  <si>
    <t xml:space="preserve">Bản Vạn </t>
  </si>
  <si>
    <t>Đinh Văn Xếp</t>
  </si>
  <si>
    <t>Đinh Văn Song</t>
  </si>
  <si>
    <t>Đinh Văn Lảo</t>
  </si>
  <si>
    <t>Bản Đồng Mã</t>
  </si>
  <si>
    <t xml:space="preserve">Mùi Thị Nhao </t>
  </si>
  <si>
    <t>Bản Liếm</t>
  </si>
  <si>
    <t>Quách Công Sún</t>
  </si>
  <si>
    <t xml:space="preserve">Đinh Văn Òi </t>
  </si>
  <si>
    <t>XÃ GIA PHÙ</t>
  </si>
  <si>
    <t xml:space="preserve">Lường Minh Huân </t>
  </si>
  <si>
    <t xml:space="preserve">Nà khằm I </t>
  </si>
  <si>
    <t>Trịnh Thị Oanh</t>
  </si>
  <si>
    <t>Phố Mới</t>
  </si>
  <si>
    <t xml:space="preserve">Nguyễn Văn Vịnh </t>
  </si>
  <si>
    <t xml:space="preserve">Hà Đình Khót </t>
  </si>
  <si>
    <t>Bản Lìn</t>
  </si>
  <si>
    <t>Đinh Văn Ề</t>
  </si>
  <si>
    <t>Bản Tạo II</t>
  </si>
  <si>
    <t xml:space="preserve">Cầm Văn Ne </t>
  </si>
  <si>
    <t xml:space="preserve">Đỗ Xuân Mùi </t>
  </si>
  <si>
    <t>Phố Ngã ba</t>
  </si>
  <si>
    <t>Đinh Công Bánh</t>
  </si>
  <si>
    <t>Bản Chát</t>
  </si>
  <si>
    <t xml:space="preserve">Hoàng Thị Tích </t>
  </si>
  <si>
    <t>Bản Tạo I</t>
  </si>
  <si>
    <t>Đinh Văn Tén</t>
  </si>
  <si>
    <t>Bản Nhọt I</t>
  </si>
  <si>
    <t xml:space="preserve">Đinh Đức Dừa </t>
  </si>
  <si>
    <t xml:space="preserve">Nà Khằm I </t>
  </si>
  <si>
    <t>Đinh Thị Cào</t>
  </si>
  <si>
    <t>Mùi Văn Ướm</t>
  </si>
  <si>
    <t>Bản tạo 2</t>
  </si>
  <si>
    <t xml:space="preserve">Đinh Văn Nhình </t>
  </si>
  <si>
    <t>Bản Tạo 2</t>
  </si>
  <si>
    <t xml:space="preserve">Lò Văn Pèm </t>
  </si>
  <si>
    <t>Bản nhọt 2</t>
  </si>
  <si>
    <t>Đinh văn Ò</t>
  </si>
  <si>
    <t>Đinh Văn Vân</t>
  </si>
  <si>
    <t>Nhọt 2</t>
  </si>
  <si>
    <t>Lường Thiên Lý</t>
  </si>
  <si>
    <t>Nà khằm 1</t>
  </si>
  <si>
    <t xml:space="preserve">Lò Xuân Cạ </t>
  </si>
  <si>
    <t xml:space="preserve">Đinh Đức Nhài </t>
  </si>
  <si>
    <t>Bản Nhọt 1</t>
  </si>
  <si>
    <t>XÃ MƯỜNG BANG</t>
  </si>
  <si>
    <t>Hà Văn La</t>
  </si>
  <si>
    <t>Bản Chùng</t>
  </si>
  <si>
    <t>Hà Văn Lát</t>
  </si>
  <si>
    <t>Bản Bang</t>
  </si>
  <si>
    <t>Hà Văn Ngoắt</t>
  </si>
  <si>
    <t>Bản Sọc</t>
  </si>
  <si>
    <t>Phùng Văn Kèn</t>
  </si>
  <si>
    <t>Hạng A Dơ</t>
  </si>
  <si>
    <t>Bản Dinh</t>
  </si>
  <si>
    <t>Cao Văn Lâm</t>
  </si>
  <si>
    <t>Phùng Đức Nga</t>
  </si>
  <si>
    <t>THỊ TRẤN PHÙ YÊN</t>
  </si>
  <si>
    <t>Nguyễn Đình Thanh</t>
  </si>
  <si>
    <t>Khối 1</t>
  </si>
  <si>
    <t>Quách Thị Miễn</t>
  </si>
  <si>
    <t>Phạm Ngọc Thiêng</t>
  </si>
  <si>
    <t>Lý Học Lềnh</t>
  </si>
  <si>
    <t>Khối 2</t>
  </si>
  <si>
    <t>Mai Thanh Hà</t>
  </si>
  <si>
    <t>Khối 3</t>
  </si>
  <si>
    <t>Hoàng  Chìu</t>
  </si>
  <si>
    <t>Nguyễn Thế Truyền</t>
  </si>
  <si>
    <t>Khối 4</t>
  </si>
  <si>
    <t>Tạ Văn Nhang</t>
  </si>
  <si>
    <t>Nguyễn Nam Tiến</t>
  </si>
  <si>
    <t>Người nhiễm chất độc hoá học</t>
  </si>
  <si>
    <t>Khối 5</t>
  </si>
  <si>
    <t>Cầm Văn Tấn</t>
  </si>
  <si>
    <t>Khối 6</t>
  </si>
  <si>
    <t>Lê Đình Đễ</t>
  </si>
  <si>
    <t>Nguyễn Xuân Quế</t>
  </si>
  <si>
    <t>Khối 7</t>
  </si>
  <si>
    <t>Lường Văn Kiên</t>
  </si>
  <si>
    <t>Khối 8</t>
  </si>
  <si>
    <t>Đinh Thị Yên</t>
  </si>
  <si>
    <t>Vũ Song Toàn</t>
  </si>
  <si>
    <t>Khối 9</t>
  </si>
  <si>
    <t>Đinh Văn Bượp</t>
  </si>
  <si>
    <t>Đinh Công È</t>
  </si>
  <si>
    <t>Khối 11</t>
  </si>
  <si>
    <t>Nguyễn Hồng Khanh</t>
  </si>
  <si>
    <t>Khối 12</t>
  </si>
  <si>
    <t>Nguyễn Đình Thú</t>
  </si>
  <si>
    <t>Khối 13</t>
  </si>
  <si>
    <t>Nguyễn Thị Đẩu</t>
  </si>
  <si>
    <t>Nguyễn Anh Động</t>
  </si>
  <si>
    <t>Khối 15</t>
  </si>
  <si>
    <t>Nguyễn Văn Tuyết</t>
  </si>
  <si>
    <t>Đinh Văn Kính</t>
  </si>
  <si>
    <t>Trần Xuân Thảo</t>
  </si>
  <si>
    <t>Khối 16</t>
  </si>
  <si>
    <t>Hoàng Thị Sửu</t>
  </si>
  <si>
    <t>Nguyễn Xuân Tình</t>
  </si>
  <si>
    <t>Phạm Huỳnh</t>
  </si>
  <si>
    <t>Đinh Văn Chằm</t>
  </si>
  <si>
    <t xml:space="preserve">Cầm Thị Pậng </t>
  </si>
  <si>
    <t>Trần Thị Minh Hồng</t>
  </si>
  <si>
    <t>Vũ Thị Hoan</t>
  </si>
  <si>
    <t>Hà Văn Nguyên</t>
  </si>
  <si>
    <t>Phan Thanh Thịnh</t>
  </si>
  <si>
    <t>Khối 14</t>
  </si>
  <si>
    <t>Hoàng Thị Nhung</t>
  </si>
  <si>
    <t>Phạm Ngọc Đỉnh</t>
  </si>
  <si>
    <t>Lường Ngọc Trân</t>
  </si>
  <si>
    <t>Vi Thị Săm</t>
  </si>
  <si>
    <t>Đỗ Xuân Bảo</t>
  </si>
  <si>
    <t>Bùi Thị Bông</t>
  </si>
  <si>
    <t>Đinh Văn Kỳ</t>
  </si>
  <si>
    <t>Đinh Thị Kháng</t>
  </si>
  <si>
    <t>Hà Xuân Tiêu</t>
  </si>
  <si>
    <t>XÃ ĐÁ ĐỎ</t>
  </si>
  <si>
    <t>Đinh Thị Khiệng</t>
  </si>
  <si>
    <t>Bản Bãi Vàng</t>
  </si>
  <si>
    <t>Đinh Quang Hiến</t>
  </si>
  <si>
    <t>Bản Tang Lang</t>
  </si>
  <si>
    <t>Cầm Văn Ẳng</t>
  </si>
  <si>
    <t>Bản Tường cà</t>
  </si>
  <si>
    <t>ĐỀ ÁN 3080</t>
  </si>
  <si>
    <t>Hà Văn Piềng</t>
  </si>
  <si>
    <t xml:space="preserve">Hà Văn Hắng  </t>
  </si>
  <si>
    <t>Bản Phố 2</t>
  </si>
  <si>
    <t>Hoàng Văn Hòa</t>
  </si>
  <si>
    <t>Lường Văn Um</t>
  </si>
  <si>
    <t xml:space="preserve">Đinh Xuân Hòa </t>
  </si>
  <si>
    <t>Hà Minh Ướng</t>
  </si>
  <si>
    <t>Suối làng</t>
  </si>
  <si>
    <t>Đinh Công Pánh</t>
  </si>
  <si>
    <t xml:space="preserve">Lường Văn Ểu </t>
  </si>
  <si>
    <t xml:space="preserve">Đinh Thế Lộc </t>
  </si>
  <si>
    <t>Hà Ngọc Chia</t>
  </si>
  <si>
    <t>Bạc Cầm Hồng</t>
  </si>
  <si>
    <t>Vì Ngọc Yên</t>
  </si>
  <si>
    <t>Hà Văn Ọn</t>
  </si>
  <si>
    <t>Hà Ngọc Ấm</t>
  </si>
  <si>
    <t>Hà Văn Ấng</t>
  </si>
  <si>
    <t xml:space="preserve">Hà Thị Ướng </t>
  </si>
  <si>
    <t xml:space="preserve">Hà Thị Tinh </t>
  </si>
  <si>
    <t>Lường Văn Hình</t>
  </si>
  <si>
    <t xml:space="preserve">Vì Đức Hờ </t>
  </si>
  <si>
    <t>Phai Làng 1</t>
  </si>
  <si>
    <t xml:space="preserve">Sa Văn Ly </t>
  </si>
  <si>
    <t xml:space="preserve">Lê Văn Hít </t>
  </si>
  <si>
    <t>Sa Ngọc Ánh</t>
  </si>
  <si>
    <t xml:space="preserve">Đinh Công Biên </t>
  </si>
  <si>
    <t xml:space="preserve">Vì Văn Hờ </t>
  </si>
  <si>
    <t xml:space="preserve">Vì Chí Út </t>
  </si>
  <si>
    <t xml:space="preserve">Lò Văn Dong </t>
  </si>
  <si>
    <t>Phai Làng 2</t>
  </si>
  <si>
    <t xml:space="preserve">Sa Ngọc Án </t>
  </si>
  <si>
    <t>Sa Văn Bun</t>
  </si>
  <si>
    <t xml:space="preserve">Vì Xuân Nhưỡng </t>
  </si>
  <si>
    <t>Sa Văn Tôn</t>
  </si>
  <si>
    <t>Bạc Cầm Chựa</t>
  </si>
  <si>
    <t>Dèm Thượng 1</t>
  </si>
  <si>
    <t>Nông Văn Óng</t>
  </si>
  <si>
    <t>Đinh Văn Hiền</t>
  </si>
  <si>
    <t>Hoàng Ngọc Ánh</t>
  </si>
  <si>
    <t>Hoàng Nhật Ký</t>
  </si>
  <si>
    <t xml:space="preserve">Hoàng Thanh Ến </t>
  </si>
  <si>
    <t>Vì Văn Tàn</t>
  </si>
  <si>
    <t>Hà Văn Nhung</t>
  </si>
  <si>
    <t xml:space="preserve">Hà Văn Ồm </t>
  </si>
  <si>
    <t>Mùi Văn Bương</t>
  </si>
  <si>
    <t xml:space="preserve">Đinh Văn Muôn </t>
  </si>
  <si>
    <t xml:space="preserve">Nguyễn Thế Dương </t>
  </si>
  <si>
    <t xml:space="preserve">Sa Văn Cho </t>
  </si>
  <si>
    <t xml:space="preserve">Lò Tiến Chứa </t>
  </si>
  <si>
    <t>Tọ thượng 3</t>
  </si>
  <si>
    <t>Hoàng Văn Bình</t>
  </si>
  <si>
    <t>Lò Xuân Nụt</t>
  </si>
  <si>
    <t xml:space="preserve">Đinh Công Cấp </t>
  </si>
  <si>
    <t>Nguyễn Văn Nhung</t>
  </si>
  <si>
    <t>Đinh Văn Phanh</t>
  </si>
  <si>
    <t>Hà Thúy Chanh</t>
  </si>
  <si>
    <t xml:space="preserve">Lường Ngọc Chiên </t>
  </si>
  <si>
    <t xml:space="preserve">Nguyễn Đức Chờ </t>
  </si>
  <si>
    <t>Dèm Hạ 1</t>
  </si>
  <si>
    <t xml:space="preserve">Lò Nghệ Kim </t>
  </si>
  <si>
    <t xml:space="preserve">Lò Văn Tồ </t>
  </si>
  <si>
    <t xml:space="preserve">Hoàng Văn Ià </t>
  </si>
  <si>
    <t>Hoàng Tiến Sơn</t>
  </si>
  <si>
    <t xml:space="preserve">Lường Duy Nấy </t>
  </si>
  <si>
    <t xml:space="preserve">Hoàng Thị Óng </t>
  </si>
  <si>
    <t xml:space="preserve">Hoàng Văn Ốn </t>
  </si>
  <si>
    <t>Dèm hạ 2</t>
  </si>
  <si>
    <t>Đinh Văn Lỷ</t>
  </si>
  <si>
    <t xml:space="preserve">Lý Tiến Viên </t>
  </si>
  <si>
    <t xml:space="preserve">Lò Văn Cáng </t>
  </si>
  <si>
    <t xml:space="preserve">Vì Thế Piển </t>
  </si>
  <si>
    <t>Hoàng Văn Chàng</t>
  </si>
  <si>
    <t xml:space="preserve">Đinh Công È </t>
  </si>
  <si>
    <t>Vì Văn Cọn</t>
  </si>
  <si>
    <t>Nà Phái 1</t>
  </si>
  <si>
    <t>Lường Văn Ngó</t>
  </si>
  <si>
    <t>Hoàng Văn Thào</t>
  </si>
  <si>
    <t>Đinh Văn Nhở</t>
  </si>
  <si>
    <t xml:space="preserve">Sa Văn Huấn </t>
  </si>
  <si>
    <t>Đinh Văn Ưng</t>
  </si>
  <si>
    <t>Hoàng Minh Xương</t>
  </si>
  <si>
    <t xml:space="preserve">Cầm Văn Siêng </t>
  </si>
  <si>
    <t>Bản Tân Lương 1</t>
  </si>
  <si>
    <t xml:space="preserve">Lò Chí Hoàng </t>
  </si>
  <si>
    <t xml:space="preserve">Hoàng Đình Hơi </t>
  </si>
  <si>
    <t xml:space="preserve">Hà Thị Nhẹ </t>
  </si>
  <si>
    <t>Bản Tân Lương 2</t>
  </si>
  <si>
    <t xml:space="preserve">Lường Xuân Các </t>
  </si>
  <si>
    <t>Bản Tân Tiến</t>
  </si>
  <si>
    <t xml:space="preserve">Lường Văn Sa </t>
  </si>
  <si>
    <t xml:space="preserve">Lường Văn ính </t>
  </si>
  <si>
    <t xml:space="preserve">Nguyễn Văn Yêu </t>
  </si>
  <si>
    <t>Bản Noong Pùng</t>
  </si>
  <si>
    <t xml:space="preserve">Hà Văn Lượng </t>
  </si>
  <si>
    <t>Bản Nà Lương</t>
  </si>
  <si>
    <t xml:space="preserve">Hà Thế Lử </t>
  </si>
  <si>
    <t xml:space="preserve">Vì Thị Dưởng </t>
  </si>
  <si>
    <t xml:space="preserve">Lường Thị Thuận </t>
  </si>
  <si>
    <t xml:space="preserve">Hà Văn Hợp </t>
  </si>
  <si>
    <t xml:space="preserve">Lò Thị Thiên </t>
  </si>
  <si>
    <t>Bản Chiềng Lương</t>
  </si>
  <si>
    <t xml:space="preserve">Lường Văn Sinh </t>
  </si>
  <si>
    <t>Lường Văn Uôn</t>
  </si>
  <si>
    <t xml:space="preserve">Vì Văn Nó </t>
  </si>
  <si>
    <t xml:space="preserve">Cầm Văn Ong </t>
  </si>
  <si>
    <t xml:space="preserve">Bàn Thị Mụi </t>
  </si>
  <si>
    <t>Bản Suối Pai</t>
  </si>
  <si>
    <t xml:space="preserve">Lý Văn Ngoan </t>
  </si>
  <si>
    <t xml:space="preserve">Cầm Cửu Long </t>
  </si>
  <si>
    <t>Bản Muống Thượng</t>
  </si>
  <si>
    <t xml:space="preserve">Cầm Minh Thi </t>
  </si>
  <si>
    <t>Lường Văn Chen</t>
  </si>
  <si>
    <t>Lường Văn Nấm</t>
  </si>
  <si>
    <t xml:space="preserve">Hà Thị áu </t>
  </si>
  <si>
    <t>Cầm Mạnh Liêu</t>
  </si>
  <si>
    <t xml:space="preserve">Cầm Văn Phưa </t>
  </si>
  <si>
    <t xml:space="preserve">Cầm Văn Mương </t>
  </si>
  <si>
    <t>Lường Văn Sôn</t>
  </si>
  <si>
    <t>Cầm Duy Tìn</t>
  </si>
  <si>
    <t xml:space="preserve">Bản Bó Hốc </t>
  </si>
  <si>
    <t>Lê Thị Tuyết</t>
  </si>
  <si>
    <t>Sầm Văn Vảnh</t>
  </si>
  <si>
    <t>Đinh Công Chuyên</t>
  </si>
  <si>
    <t>Sòi Bá Nhện</t>
  </si>
  <si>
    <t>Bạc Cầm Tồn</t>
  </si>
  <si>
    <t xml:space="preserve">Bản Chiềng Thượng </t>
  </si>
  <si>
    <t>Bạc Thị Đưa</t>
  </si>
  <si>
    <t>Đinh Sỹ Nhì</t>
  </si>
  <si>
    <t>Lê Thị Út</t>
  </si>
  <si>
    <t>Cầm Ngọc Quý</t>
  </si>
  <si>
    <t>Hà Thị Ban</t>
  </si>
  <si>
    <t>Đinh Công Tuấn</t>
  </si>
  <si>
    <t>Cầm Văn Khùn</t>
  </si>
  <si>
    <t>Bạc Văn Cùn (Đ/C: Bạc Cầm Khùn)</t>
  </si>
  <si>
    <t>Cầm Thị Liên (Người có công Cầm Ngọc Sương)</t>
  </si>
  <si>
    <t>Bản Chiềng Trung</t>
  </si>
  <si>
    <t>Hoàng Văn Inh (Vì Thị Phong tên chủ hộ)</t>
  </si>
  <si>
    <t>Cầm Thanh Viên</t>
  </si>
  <si>
    <t>Nguyễn Văn Yền</t>
  </si>
  <si>
    <t xml:space="preserve">Bản Co Nga </t>
  </si>
  <si>
    <t>Đinh Văn Sám</t>
  </si>
  <si>
    <t>Đinh Văn Lếu</t>
  </si>
  <si>
    <t>Hoàng Văn Òng</t>
  </si>
  <si>
    <t>Vì Hồng Thâng</t>
  </si>
  <si>
    <t>Cầm Trung Kiên</t>
  </si>
  <si>
    <t>Cầm Văn An</t>
  </si>
  <si>
    <t>Hoàng Văn Trực</t>
  </si>
  <si>
    <t>Cầm Văn Dung</t>
  </si>
  <si>
    <t xml:space="preserve">Bản Chiềng Hạ 2 </t>
  </si>
  <si>
    <t>Cầm Ngọc Sương</t>
  </si>
  <si>
    <t>Bạc Thị Niên</t>
  </si>
  <si>
    <t>Hà Văn Trường</t>
  </si>
  <si>
    <t>Lò Bách Tan</t>
  </si>
  <si>
    <t>Hà Hữu Hơn</t>
  </si>
  <si>
    <t>Bạc Cầm Quân</t>
  </si>
  <si>
    <t>Sầm Bình Trọng</t>
  </si>
  <si>
    <t xml:space="preserve">Bản Mo 1 </t>
  </si>
  <si>
    <t>Hoàng Thị Yến</t>
  </si>
  <si>
    <t>Sầm Thị Ó (Đính chính: Lường Văn Èo)</t>
  </si>
  <si>
    <t>Vì Văn Diểng</t>
  </si>
  <si>
    <t>Cầm Thị Siềng</t>
  </si>
  <si>
    <t>Lường Văn Xương</t>
  </si>
  <si>
    <t>Cầm Văn Ngủm</t>
  </si>
  <si>
    <t xml:space="preserve">Bản Mo 2 </t>
  </si>
  <si>
    <t>Hoàng Cẩm Thạch</t>
  </si>
  <si>
    <t>Sòi Ngọc Nguyên</t>
  </si>
  <si>
    <t>Đinh Văn Niêu</t>
  </si>
  <si>
    <t>Hoàng Văn Niên</t>
  </si>
  <si>
    <t>Hoàng Ngọc Quang</t>
  </si>
  <si>
    <t>Nguyễn Thái  Phiên</t>
  </si>
  <si>
    <t>Đinh Văn Chung</t>
  </si>
  <si>
    <t>Đinh Văn Păn</t>
  </si>
  <si>
    <t>Lê Ngọc Quang</t>
  </si>
  <si>
    <t>Lường Văn Viên</t>
  </si>
  <si>
    <t xml:space="preserve">Bản Tường Quang </t>
  </si>
  <si>
    <t>Mùi Thị Đức (Vợ ông Đinh Quốc Trưởng đã mất)</t>
  </si>
  <si>
    <t>Đinh Công Ọt</t>
  </si>
  <si>
    <t>Đinh Công Nạt</t>
  </si>
  <si>
    <t>Đinh Văn Pụi</t>
  </si>
  <si>
    <t>Hà Văn Òi</t>
  </si>
  <si>
    <t>Đinh Văn Cấn</t>
  </si>
  <si>
    <t>Hoàng Ngọc Hùng</t>
  </si>
  <si>
    <t xml:space="preserve">Bản Mo nghè 2 </t>
  </si>
  <si>
    <t>Lường Ngọc Văn</t>
  </si>
  <si>
    <t>Sòi Thị Lan</t>
  </si>
  <si>
    <t xml:space="preserve">Bản Mo nghè 3 </t>
  </si>
  <si>
    <t>Nguyễn Phê</t>
  </si>
  <si>
    <t>Đinh Văn Khé (Đ/C: Đinh Công Khé)</t>
  </si>
  <si>
    <t>Hoàng Văn Ầm</t>
  </si>
  <si>
    <t>Bản Nà Xá 1</t>
  </si>
  <si>
    <t>Đinh Văn Xum</t>
  </si>
  <si>
    <t>Đinh Văn Sáy</t>
  </si>
  <si>
    <t>Lê Văn Hòng</t>
  </si>
  <si>
    <t>Đinh Văn Nhình</t>
  </si>
  <si>
    <t>Hoàng Thị Ún</t>
  </si>
  <si>
    <t>Hoàng Án</t>
  </si>
  <si>
    <t>Lường Văn Nòn</t>
  </si>
  <si>
    <t>Hà Văn Nhường</t>
  </si>
  <si>
    <t>Đinh Văn Hiệp</t>
  </si>
  <si>
    <t>Bản Mo Nghè 1</t>
  </si>
  <si>
    <t>Vì Văn Minh</t>
  </si>
  <si>
    <t>Đinh Văn Kếnh</t>
  </si>
  <si>
    <t>HUY TÂN</t>
  </si>
  <si>
    <t>Đinh Văn Hậu</t>
  </si>
  <si>
    <t>Đinh Văn Diễn</t>
  </si>
  <si>
    <t>Đinh Thị Luông</t>
  </si>
  <si>
    <t>Đinh Văn Dửa</t>
  </si>
  <si>
    <t>Đinh Văn Thiên</t>
  </si>
  <si>
    <t xml:space="preserve">Đinh Thái Văn </t>
  </si>
  <si>
    <t>Đinh Duy Phiên</t>
  </si>
  <si>
    <t>Đinh Văn Cỏn</t>
  </si>
  <si>
    <t>Đinh Xuân Thu</t>
  </si>
  <si>
    <t>Mùi Văn Ệt</t>
  </si>
  <si>
    <t>Đinh Thị Mi (Đinh Văn Cảm)</t>
  </si>
  <si>
    <t>Đinh Văn Tần</t>
  </si>
  <si>
    <t xml:space="preserve">Đinh Văn Cới </t>
  </si>
  <si>
    <t>Mùi Văn Mủn</t>
  </si>
  <si>
    <t xml:space="preserve">Đinh Xuân Tờ </t>
  </si>
  <si>
    <t>Đinh Thị Nhắm</t>
  </si>
  <si>
    <t xml:space="preserve">Đinh Thi </t>
  </si>
  <si>
    <t>Bản Giáo I</t>
  </si>
  <si>
    <t>Đinh Văn Yêu (Đinh Văn Mậu)</t>
  </si>
  <si>
    <t xml:space="preserve">Sầm Văn Chánh </t>
  </si>
  <si>
    <t xml:space="preserve">Hà Huy Khôn </t>
  </si>
  <si>
    <t xml:space="preserve">Hà Văn Ồn </t>
  </si>
  <si>
    <t xml:space="preserve">Hà Văn Yêu </t>
  </si>
  <si>
    <t>Phạm Văn Thư</t>
  </si>
  <si>
    <t xml:space="preserve">Bản Kim Thượng </t>
  </si>
  <si>
    <t>Trần Đình Nha</t>
  </si>
  <si>
    <t xml:space="preserve">Đinh Mạnh Chiến </t>
  </si>
  <si>
    <t xml:space="preserve">Hà Văn Ếm </t>
  </si>
  <si>
    <t>Hoàng Xuân Hạnh</t>
  </si>
  <si>
    <t>Đinh Xuân Nhùng</t>
  </si>
  <si>
    <t>Phùng Thị Thái</t>
  </si>
  <si>
    <t xml:space="preserve">Đinh Văn Thắm </t>
  </si>
  <si>
    <t>Đinh Văn Máu</t>
  </si>
  <si>
    <t>Phùng Thị Đói</t>
  </si>
  <si>
    <t xml:space="preserve">Mùi Văn Dỹ </t>
  </si>
  <si>
    <t xml:space="preserve">Đinh Văn Sót </t>
  </si>
  <si>
    <t xml:space="preserve">Phùng Đức Tiến </t>
  </si>
  <si>
    <t>Đinh Thị Nhịn (Mùi Văn Mõi)</t>
  </si>
  <si>
    <t>Bản Cù I</t>
  </si>
  <si>
    <t xml:space="preserve">Mùi Thị Nhung </t>
  </si>
  <si>
    <t xml:space="preserve">Đinh Văn Thuận </t>
  </si>
  <si>
    <t xml:space="preserve">Đinh Xuân Ộc </t>
  </si>
  <si>
    <t>Đinh Văn Đuông</t>
  </si>
  <si>
    <t>Đinh Văn Cụi</t>
  </si>
  <si>
    <t xml:space="preserve">Đinh Xuân Thanh </t>
  </si>
  <si>
    <t xml:space="preserve">Đinh Văn Giờ </t>
  </si>
  <si>
    <t xml:space="preserve">Lường Văn Hự </t>
  </si>
  <si>
    <t>Bản Giáo III</t>
  </si>
  <si>
    <t xml:space="preserve">Cầm Đức Hán </t>
  </si>
  <si>
    <t xml:space="preserve">Đinh Thị Lực </t>
  </si>
  <si>
    <t>Đinh Văn Nhày</t>
  </si>
  <si>
    <t xml:space="preserve">Đinh Công Thành </t>
  </si>
  <si>
    <t xml:space="preserve">Vì Văn Cấp </t>
  </si>
  <si>
    <t>Hoàng Văn Ngoan</t>
  </si>
  <si>
    <t xml:space="preserve">Nguyễn Văn Ình </t>
  </si>
  <si>
    <t>Phan Ún (Phan Thanh Xuất)</t>
  </si>
  <si>
    <t>Hà Văn Hoan</t>
  </si>
  <si>
    <t>Mùi Văn Ngơi</t>
  </si>
  <si>
    <t>Phan Thanh Nởi</t>
  </si>
  <si>
    <t>Đinh Huy Toàn</t>
  </si>
  <si>
    <t>Hà Thị Dì</t>
  </si>
  <si>
    <t xml:space="preserve">Nguyễn Văn Tuấn </t>
  </si>
  <si>
    <t xml:space="preserve">Hoàng Đình Cư </t>
  </si>
  <si>
    <t xml:space="preserve">Đinh Công Liều </t>
  </si>
  <si>
    <t>Cầm Ngọc Ún</t>
  </si>
  <si>
    <t>Đinh Thị Giác</t>
  </si>
  <si>
    <t>Hoàng Minh Đông</t>
  </si>
  <si>
    <t>Cầm Thủy</t>
  </si>
  <si>
    <t>Đinh Thị Hỏi</t>
  </si>
  <si>
    <t>Hà Văn Có</t>
  </si>
  <si>
    <t>Mùi Văn Nạy</t>
  </si>
  <si>
    <t>Mùi Văn Cạn</t>
  </si>
  <si>
    <t>Vì Thị Nịt (Lường Văn Tiền)</t>
  </si>
  <si>
    <t xml:space="preserve">Lường Văn Nhan </t>
  </si>
  <si>
    <t xml:space="preserve">Lò Văn Hàu </t>
  </si>
  <si>
    <t>Mùi Văn Nịnh</t>
  </si>
  <si>
    <t>Hà Văn Pểu</t>
  </si>
  <si>
    <t xml:space="preserve">Hà Văn Lả </t>
  </si>
  <si>
    <t xml:space="preserve">Hà Văn Hồi </t>
  </si>
  <si>
    <t>Vì Thị Hâng</t>
  </si>
  <si>
    <t>Vì Văn Phong</t>
  </si>
  <si>
    <t>Lò Thái Hồng</t>
  </si>
  <si>
    <t>Bản Co pục</t>
  </si>
  <si>
    <t>Lường Văn Đốc</t>
  </si>
  <si>
    <t>Lò Văn Són</t>
  </si>
  <si>
    <t>Lường Văn Cô</t>
  </si>
  <si>
    <t>Lường Văn Niên</t>
  </si>
  <si>
    <t>Bản Pa</t>
  </si>
  <si>
    <t>Lường Văn Chuân</t>
  </si>
  <si>
    <t>Đinh Văn kết</t>
  </si>
  <si>
    <t>Cầm Huy Cộc</t>
  </si>
  <si>
    <t>Lường Xuân Đệt</t>
  </si>
  <si>
    <t>Lường Mạnh Khin</t>
  </si>
  <si>
    <t>Lường Thị Khùa</t>
  </si>
  <si>
    <t>Lò Văn Ạch</t>
  </si>
  <si>
    <t>Bản Tặt</t>
  </si>
  <si>
    <t>Đinh Văn Phong</t>
  </si>
  <si>
    <t>Đinh Xuân Vật</t>
  </si>
  <si>
    <t>Cầm Văn Lâng</t>
  </si>
  <si>
    <t>Đinh văn Thài</t>
  </si>
  <si>
    <t>Đinh Văn Chòi</t>
  </si>
  <si>
    <t>Hà Văn Eng</t>
  </si>
  <si>
    <t>Đinh Tiến Sinh</t>
  </si>
  <si>
    <t>Sa Thị Cọn</t>
  </si>
  <si>
    <t>Bản thín I</t>
  </si>
  <si>
    <t>Cầm Manh Tiến</t>
  </si>
  <si>
    <t>Cầm Văn Nhậy</t>
  </si>
  <si>
    <t>Thào A Phua</t>
  </si>
  <si>
    <t>Thào A Khứ</t>
  </si>
  <si>
    <t>Đinh Văn Ịa</t>
  </si>
  <si>
    <t>Bản Thín II</t>
  </si>
  <si>
    <t>Sầm Văn Hợp</t>
  </si>
  <si>
    <t>Vì Văn Sương</t>
  </si>
  <si>
    <t>Ngần Văn Úng</t>
  </si>
  <si>
    <t>Đinh Văn Bịm</t>
  </si>
  <si>
    <t>Cầm Văn Hẻo</t>
  </si>
  <si>
    <t xml:space="preserve">Đinh Thiên Nga </t>
  </si>
  <si>
    <t>Bản Kíu 2</t>
  </si>
  <si>
    <t xml:space="preserve">Đinh Văn Phát </t>
  </si>
  <si>
    <t xml:space="preserve">Nguyễn Văn Sản </t>
  </si>
  <si>
    <t xml:space="preserve">Nguyễn Văn Dự </t>
  </si>
  <si>
    <t>Nguyễn Văn Nhã</t>
  </si>
  <si>
    <t>Đinh Văn Khón</t>
  </si>
  <si>
    <t xml:space="preserve">Đinh Văn Ầy </t>
  </si>
  <si>
    <t xml:space="preserve">Đinh Văn Ình </t>
  </si>
  <si>
    <t xml:space="preserve">Phùng Thị Niên </t>
  </si>
  <si>
    <t>Bản Chài 1</t>
  </si>
  <si>
    <t xml:space="preserve">Đinh Văn Mày </t>
  </si>
  <si>
    <t xml:space="preserve">Đinh Văn Mít </t>
  </si>
  <si>
    <t xml:space="preserve">Đinh Văn Ây </t>
  </si>
  <si>
    <t xml:space="preserve">Đinh Văn Dừa </t>
  </si>
  <si>
    <t xml:space="preserve">Mùi Văn Hơn </t>
  </si>
  <si>
    <t xml:space="preserve">Hà Hải Long </t>
  </si>
  <si>
    <t xml:space="preserve">Đinh Văn Tơm </t>
  </si>
  <si>
    <t>Anh hùng lao động trong thời kỳ KC</t>
  </si>
  <si>
    <t>Bản Úm 1</t>
  </si>
  <si>
    <t xml:space="preserve">Mùi Văn Nguyên </t>
  </si>
  <si>
    <t xml:space="preserve">Sa Văn Đặp </t>
  </si>
  <si>
    <t>Nguyễn Văn Hinh</t>
  </si>
  <si>
    <t xml:space="preserve">Đinh Thanh Ninh </t>
  </si>
  <si>
    <t xml:space="preserve">Đinh Văn Chiến </t>
  </si>
  <si>
    <t xml:space="preserve">Ngần Văn Phanh </t>
  </si>
  <si>
    <t xml:space="preserve">Cầm Văn Lăng </t>
  </si>
  <si>
    <t xml:space="preserve">Đinh Thị Nhàn </t>
  </si>
  <si>
    <t xml:space="preserve">Đinh Văn Chọn </t>
  </si>
  <si>
    <t xml:space="preserve">Đinh Văn Nuôi </t>
  </si>
  <si>
    <t xml:space="preserve">Đinh Văn Màu </t>
  </si>
  <si>
    <t xml:space="preserve">Đinh Văn Ấng </t>
  </si>
  <si>
    <t>Đinh Thị Hon</t>
  </si>
  <si>
    <t>Đinh Quang Vinh</t>
  </si>
  <si>
    <t xml:space="preserve">Hoàng Văn Hiền </t>
  </si>
  <si>
    <t xml:space="preserve">Đinh Văn Hàn </t>
  </si>
  <si>
    <t xml:space="preserve">Lường Văn Panh </t>
  </si>
  <si>
    <t xml:space="preserve">Hà Thị Thiên </t>
  </si>
  <si>
    <t xml:space="preserve">Cầm Hải Nhin </t>
  </si>
  <si>
    <t xml:space="preserve">Cầm - Ín </t>
  </si>
  <si>
    <t xml:space="preserve">Cầm Văn Khinh </t>
  </si>
  <si>
    <t xml:space="preserve">Lường Văn Nhưng </t>
  </si>
  <si>
    <t xml:space="preserve">Hà Văn Luân </t>
  </si>
  <si>
    <t xml:space="preserve">Đinh Văn Mòng </t>
  </si>
  <si>
    <t xml:space="preserve">Hoàng Ngọc Nghì </t>
  </si>
  <si>
    <t xml:space="preserve">Đinh Văn Mầy </t>
  </si>
  <si>
    <t xml:space="preserve">Đinh Văn Ập </t>
  </si>
  <si>
    <t xml:space="preserve">Đinh Văn Đúi </t>
  </si>
  <si>
    <t xml:space="preserve">Đinh Thị Áu </t>
  </si>
  <si>
    <t xml:space="preserve">Lê Thị Niên </t>
  </si>
  <si>
    <t xml:space="preserve">Phạm Văn Lý </t>
  </si>
  <si>
    <t xml:space="preserve">Nguyễn Thi Minh </t>
  </si>
  <si>
    <t xml:space="preserve">Phạm Thị Hợi </t>
  </si>
  <si>
    <t xml:space="preserve">Lò Thị Pềnh </t>
  </si>
  <si>
    <t xml:space="preserve">Đoàn Liên Hoan </t>
  </si>
  <si>
    <t xml:space="preserve">Đinh Văn Ùn </t>
  </si>
  <si>
    <t xml:space="preserve">Đinh Văn Phởn </t>
  </si>
  <si>
    <t xml:space="preserve">Đinh Thị Nguyên </t>
  </si>
  <si>
    <t xml:space="preserve">Đinh Văn Mạ </t>
  </si>
  <si>
    <t xml:space="preserve">Hà Văn Chao </t>
  </si>
  <si>
    <t xml:space="preserve">Nguyễn Đăng Ơn </t>
  </si>
  <si>
    <t xml:space="preserve">Cầm Văn Thải </t>
  </si>
  <si>
    <t xml:space="preserve">Đinh Nòn </t>
  </si>
  <si>
    <t xml:space="preserve">Lường Văn Xôm </t>
  </si>
  <si>
    <t xml:space="preserve">Hoàng Văn Thâm </t>
  </si>
  <si>
    <t xml:space="preserve">Hoàng Văn Hỏi </t>
  </si>
  <si>
    <t xml:space="preserve">Cầm Văn Đàn </t>
  </si>
  <si>
    <t xml:space="preserve">Đinh Văn Nhàn </t>
  </si>
  <si>
    <t xml:space="preserve">Đinh Văn Sơn </t>
  </si>
  <si>
    <t xml:space="preserve">Đinh Văn Mơ </t>
  </si>
  <si>
    <t xml:space="preserve">Sa Văn Bánh </t>
  </si>
  <si>
    <t xml:space="preserve">Đinh Văn Uồn </t>
  </si>
  <si>
    <t xml:space="preserve">Đinh Văn Òng </t>
  </si>
  <si>
    <t xml:space="preserve">Đinh Thị Thiện </t>
  </si>
  <si>
    <t xml:space="preserve">Đinh - Long </t>
  </si>
  <si>
    <t xml:space="preserve">Sằm Văn Ní </t>
  </si>
  <si>
    <t xml:space="preserve">Đinh Công Cương </t>
  </si>
  <si>
    <t xml:space="preserve">Hà Văn Khé </t>
  </si>
  <si>
    <t xml:space="preserve">Đinh Văn Đình </t>
  </si>
  <si>
    <t xml:space="preserve">Hà Văn Đằng </t>
  </si>
  <si>
    <t xml:space="preserve">Hà Thị Nhường </t>
  </si>
  <si>
    <t xml:space="preserve">Hà Văn Mành </t>
  </si>
  <si>
    <t>Bùi Văn Chanh</t>
  </si>
  <si>
    <t>Bản Pín</t>
  </si>
  <si>
    <t>Phan Văn Coóng</t>
  </si>
  <si>
    <t>Bản Suối Lúa 1</t>
  </si>
  <si>
    <t>Mùi Văn Thân</t>
  </si>
  <si>
    <t>Bản Đá Mài 1</t>
  </si>
  <si>
    <t>Mùi Thị Nhon</t>
  </si>
  <si>
    <t>Bản Đá Mài 3</t>
  </si>
  <si>
    <t xml:space="preserve">Đinh Văn Thiếu </t>
  </si>
  <si>
    <t>Bản Suối Lúa 2</t>
  </si>
  <si>
    <t>Mùi Văn Nhiêu</t>
  </si>
  <si>
    <t>Mùi Văn Tán</t>
  </si>
  <si>
    <t>Bản Đá Mài 2</t>
  </si>
  <si>
    <t>Đinh Văn Mỳ</t>
  </si>
  <si>
    <t>Đinh Văn Chia</t>
  </si>
  <si>
    <t>Mùi Văn On</t>
  </si>
  <si>
    <t>Đinh Văn Phương</t>
  </si>
  <si>
    <t>Đinh Văn Cương</t>
  </si>
  <si>
    <t>Đinh Thị Thơm</t>
  </si>
  <si>
    <t>Bùi Thị Lánh (Bùi Văn Lánh)</t>
  </si>
  <si>
    <t>Mùi Văn Biên</t>
  </si>
  <si>
    <t>Mùi Văn Chính</t>
  </si>
  <si>
    <t>Đinh Văn Nhị</t>
  </si>
  <si>
    <t>TƯỜNG HẠ</t>
  </si>
  <si>
    <t>Lò Văn Pằn</t>
  </si>
  <si>
    <t>Bản Tầm Ốc 1</t>
  </si>
  <si>
    <t>Bản Són</t>
  </si>
  <si>
    <t>Đinh Văn Òi</t>
  </si>
  <si>
    <t>Bản Cóc 1</t>
  </si>
  <si>
    <t>Đinh Hồng Tiến</t>
  </si>
  <si>
    <t>Bản Dằn 1</t>
  </si>
  <si>
    <t>Đinh Viết E</t>
  </si>
  <si>
    <t>Cầm Văn Tiến</t>
  </si>
  <si>
    <t>Bản Cóc 3</t>
  </si>
  <si>
    <t>Đinh Văn Cầng</t>
  </si>
  <si>
    <t>Bản Dằn 2</t>
  </si>
  <si>
    <t>Hà Thị Nhoi</t>
  </si>
  <si>
    <t>Hà Thị Yểng</t>
  </si>
  <si>
    <t>Đinh Công Sẩng</t>
  </si>
  <si>
    <t>Đinh Công Án</t>
  </si>
  <si>
    <t>Đinh Văn Kháu</t>
  </si>
  <si>
    <t>Đinh Văn Thương</t>
  </si>
  <si>
    <t>Đinh Văn Ngâu</t>
  </si>
  <si>
    <t>Đinh Văn Ke</t>
  </si>
  <si>
    <t>Đinh Thị Nôm</t>
  </si>
  <si>
    <t>Lò Văn Phiên</t>
  </si>
  <si>
    <t>Bản Cóc 2</t>
  </si>
  <si>
    <t>Hà Văn Xương</t>
  </si>
  <si>
    <t>Đinh Thị Thu</t>
  </si>
  <si>
    <t>Đinh Thị Đinh</t>
  </si>
  <si>
    <t>Lò Chí Théng</t>
  </si>
  <si>
    <t>Đinh Văn Ngọc</t>
  </si>
  <si>
    <t>Lò Chí Khộc</t>
  </si>
  <si>
    <t>Đinh Văn Chừ (Đ/C Đinh Văn Chư)</t>
  </si>
  <si>
    <t>Đinh Văn Mơ (Đ/C Đinh Thị Mơ)</t>
  </si>
  <si>
    <t>Hà Thị Táu</t>
  </si>
  <si>
    <t>Đinh Thị Pùn (Đ/C Đinh Thị Pùm)</t>
  </si>
  <si>
    <t>Lò Thị Nhuần</t>
  </si>
  <si>
    <t>Hà Thanh Trung</t>
  </si>
  <si>
    <t>Hà Thị Păng</t>
  </si>
  <si>
    <t>Bản Khảo 2</t>
  </si>
  <si>
    <t>Đinh Văn Hợp</t>
  </si>
  <si>
    <t>Bản Cóc 4</t>
  </si>
  <si>
    <t>Đinh Văn Lướt</t>
  </si>
  <si>
    <t>Bản Khảo 1</t>
  </si>
  <si>
    <t>Đinh Văn Là</t>
  </si>
  <si>
    <t>Đinh Thị Chức</t>
  </si>
  <si>
    <t>Hà Văn Bải</t>
  </si>
  <si>
    <t>Đinh Văn Nậc</t>
  </si>
  <si>
    <t>Đinh Văn Ắn</t>
  </si>
  <si>
    <t>Đinh Văn Vẹt</t>
  </si>
  <si>
    <t>Đinh Thị Ồn</t>
  </si>
  <si>
    <t>Lò Văn Chửng</t>
  </si>
  <si>
    <t>Cầm Văn Tiếu</t>
  </si>
  <si>
    <t>Cầm Lưu Phanh</t>
  </si>
  <si>
    <t>Lưu Văn Sáu</t>
  </si>
  <si>
    <t>Dương Thị Mùi</t>
  </si>
  <si>
    <t>Hà Đức Toàn</t>
  </si>
  <si>
    <t>Hà Văn Nhướn (Đ/C Hà Văn Nhớn)</t>
  </si>
  <si>
    <t>Hà Minh Khiếu (Lò Văn Khiêu)</t>
  </si>
  <si>
    <t>Bản Tầm Ốc 2</t>
  </si>
  <si>
    <t>Đinh Văn Áy</t>
  </si>
  <si>
    <t>Lò Văn Áo (Lò Văn Ao)</t>
  </si>
  <si>
    <t>Đinh Văn Nhằm</t>
  </si>
  <si>
    <t>Đinh Văn Điều</t>
  </si>
  <si>
    <t>Hà Thị Xây</t>
  </si>
  <si>
    <t xml:space="preserve">Hà Văn Chương </t>
  </si>
  <si>
    <t xml:space="preserve">Lò Văn Păn </t>
  </si>
  <si>
    <t xml:space="preserve">Lò Thị Puôn </t>
  </si>
  <si>
    <t xml:space="preserve">Lường Văn Kẹo </t>
  </si>
  <si>
    <t xml:space="preserve">Lò Văn Điều </t>
  </si>
  <si>
    <t>Lò Quang Niền</t>
  </si>
  <si>
    <t xml:space="preserve">Hà Văn Khùn  </t>
  </si>
  <si>
    <t>Lường Thị Hèo</t>
  </si>
  <si>
    <t>Lường Văn Ưa</t>
  </si>
  <si>
    <t xml:space="preserve">Nguyễn Văn Điểm </t>
  </si>
  <si>
    <t xml:space="preserve">Cầm Văn Yến </t>
  </si>
  <si>
    <t xml:space="preserve">Lường Văn Ành </t>
  </si>
  <si>
    <t xml:space="preserve">Lò Văn Bành </t>
  </si>
  <si>
    <t xml:space="preserve">Bạc Văn Ào </t>
  </si>
  <si>
    <t xml:space="preserve">Lò Văn Sy </t>
  </si>
  <si>
    <t xml:space="preserve">Vì Văn Tiến </t>
  </si>
  <si>
    <t xml:space="preserve">Lò Văn Mọc </t>
  </si>
  <si>
    <t xml:space="preserve">Bạc Văn Hợp </t>
  </si>
  <si>
    <t xml:space="preserve">Bạc Văn Úng </t>
  </si>
  <si>
    <t xml:space="preserve">Lò Văn Nè </t>
  </si>
  <si>
    <t xml:space="preserve">Lò Văn Ty  </t>
  </si>
  <si>
    <t xml:space="preserve">Lò Văn Càu </t>
  </si>
  <si>
    <t xml:space="preserve">Lò Văn Kháo </t>
  </si>
  <si>
    <t xml:space="preserve">Lò Văn Ve </t>
  </si>
  <si>
    <t xml:space="preserve">Lò Văn Yêm </t>
  </si>
  <si>
    <t>Hoàng Văn Càn</t>
  </si>
  <si>
    <t xml:space="preserve">Bạc Văn Nếnh </t>
  </si>
  <si>
    <t xml:space="preserve">Lò Văn Én </t>
  </si>
  <si>
    <t xml:space="preserve">Lò Văn Hóc </t>
  </si>
  <si>
    <t xml:space="preserve">Lò Văn Hem </t>
  </si>
  <si>
    <t>Bạc Văn Nòng</t>
  </si>
  <si>
    <t xml:space="preserve">Lò Văn Tấn </t>
  </si>
  <si>
    <t xml:space="preserve">Lò Văn Niên </t>
  </si>
  <si>
    <t xml:space="preserve">Bạc Văn Bành </t>
  </si>
  <si>
    <t xml:space="preserve">Lò Thị Úc </t>
  </si>
  <si>
    <t xml:space="preserve">Lò Thị Muồn </t>
  </si>
  <si>
    <t xml:space="preserve">Lò Thị Hựa </t>
  </si>
  <si>
    <t xml:space="preserve">Lò Văn Khếch </t>
  </si>
  <si>
    <t xml:space="preserve">Mùi Văn Pượn </t>
  </si>
  <si>
    <t xml:space="preserve">Mùi Văn Liến </t>
  </si>
  <si>
    <t xml:space="preserve">Đinh Văn Sầm </t>
  </si>
  <si>
    <t xml:space="preserve">Đinh Thị Chấc </t>
  </si>
  <si>
    <t xml:space="preserve">Mùi Văn Sơn </t>
  </si>
  <si>
    <t xml:space="preserve">Đinh Thị Đám </t>
  </si>
  <si>
    <t>Đinh Văn Tư</t>
  </si>
  <si>
    <t xml:space="preserve">Đinh Công Âng </t>
  </si>
  <si>
    <t xml:space="preserve">Đinh Văn Nhài </t>
  </si>
  <si>
    <t xml:space="preserve">Đinh Thị Cheng </t>
  </si>
  <si>
    <t xml:space="preserve">Đinh Văn Ngặt </t>
  </si>
  <si>
    <t xml:space="preserve">Đinh Thế Quang </t>
  </si>
  <si>
    <t xml:space="preserve">Đinh Văn Deo </t>
  </si>
  <si>
    <t xml:space="preserve">Đinh Thị Dần </t>
  </si>
  <si>
    <t xml:space="preserve">Đinh Văn Quế </t>
  </si>
  <si>
    <t xml:space="preserve">Mùi Thị Mùi </t>
  </si>
  <si>
    <t xml:space="preserve">Đinh Văn Môn </t>
  </si>
  <si>
    <t xml:space="preserve">Đinh Văn Thái </t>
  </si>
  <si>
    <t xml:space="preserve">Đinh Văn Sệu </t>
  </si>
  <si>
    <t xml:space="preserve">Đinh Văn Sừa </t>
  </si>
  <si>
    <t xml:space="preserve">Đinh Văn Tràng </t>
  </si>
  <si>
    <t xml:space="preserve">Đinh Văn Ang </t>
  </si>
  <si>
    <t xml:space="preserve">Đinh Thị Ắp </t>
  </si>
  <si>
    <t>Nông Văn Phú</t>
  </si>
  <si>
    <t xml:space="preserve">Hà Ngọc Yên </t>
  </si>
  <si>
    <t xml:space="preserve">Đinh Văn Tanh </t>
  </si>
  <si>
    <t xml:space="preserve">Đinh Văn Èo </t>
  </si>
  <si>
    <t xml:space="preserve">Đinh Văn Nè </t>
  </si>
  <si>
    <t xml:space="preserve">Lò Văn Sân </t>
  </si>
  <si>
    <t xml:space="preserve">Đinh Văn Nhâm </t>
  </si>
  <si>
    <t xml:space="preserve">Đinh Văn Kú </t>
  </si>
  <si>
    <t xml:space="preserve">Đinh Văn Chù </t>
  </si>
  <si>
    <t xml:space="preserve">Đinh Văn Hoan </t>
  </si>
  <si>
    <t xml:space="preserve">Đinh Văn Linh </t>
  </si>
  <si>
    <t xml:space="preserve">Đinh Văn Đệu </t>
  </si>
  <si>
    <t xml:space="preserve">Đinh Văn Iếc </t>
  </si>
  <si>
    <t xml:space="preserve">Đinh Công Ánh </t>
  </si>
  <si>
    <t xml:space="preserve">Đinh Văn Nố </t>
  </si>
  <si>
    <t xml:space="preserve">Hoàng Văn Buôn </t>
  </si>
  <si>
    <t xml:space="preserve">Đinh Văn Son </t>
  </si>
  <si>
    <t xml:space="preserve">Đinh Văn Sy </t>
  </si>
  <si>
    <t xml:space="preserve">Đinh Văn Ngũ </t>
  </si>
  <si>
    <t xml:space="preserve">Đinh Viết Lẩu </t>
  </si>
  <si>
    <t xml:space="preserve">Đinh Văn Đăn </t>
  </si>
  <si>
    <t xml:space="preserve">Cầm Văn Cầu </t>
  </si>
  <si>
    <t>Đinh Văn Cỏ</t>
  </si>
  <si>
    <t xml:space="preserve">Đinh Văn An </t>
  </si>
  <si>
    <t>Lò Văn Hòn</t>
  </si>
  <si>
    <t xml:space="preserve">Hà Đình Tốn </t>
  </si>
  <si>
    <t xml:space="preserve">Đinh Văn Ưng </t>
  </si>
  <si>
    <t xml:space="preserve">Đinh Ngọc Khảo </t>
  </si>
  <si>
    <t>Đinh Ngọc Thao</t>
  </si>
  <si>
    <t xml:space="preserve">Đinh Văn Lừ </t>
  </si>
  <si>
    <t xml:space="preserve">Lường Văn Bền </t>
  </si>
  <si>
    <t xml:space="preserve">Lò Văn Ía </t>
  </si>
  <si>
    <t xml:space="preserve">Lò Văn Này </t>
  </si>
  <si>
    <t xml:space="preserve">Đinh Văn Ắng </t>
  </si>
  <si>
    <t xml:space="preserve">Đinh Văn Thạch </t>
  </si>
  <si>
    <t xml:space="preserve">Đinh Văn Quát </t>
  </si>
  <si>
    <t>Đinh Văn Hoa</t>
  </si>
  <si>
    <t>Đinh Văn Khìu</t>
  </si>
  <si>
    <t>Hà Văn Nhậy</t>
  </si>
  <si>
    <t xml:space="preserve">Bản Khoai Lang </t>
  </si>
  <si>
    <t>Đinh Sỹ Mành</t>
  </si>
  <si>
    <t>Bản Chiếu</t>
  </si>
  <si>
    <t xml:space="preserve">Đinh Văn Bậng </t>
  </si>
  <si>
    <t xml:space="preserve">Đinh Công Núi  </t>
  </si>
  <si>
    <t>Lò Thị Tàu</t>
  </si>
  <si>
    <t>Đinh Trọng Tâm</t>
  </si>
  <si>
    <t xml:space="preserve">Đinh Thị Quyết </t>
  </si>
  <si>
    <t xml:space="preserve">Hà Đình Cư </t>
  </si>
  <si>
    <t xml:space="preserve">Đinh Văn Muộn </t>
  </si>
  <si>
    <t xml:space="preserve">Đinh Thị Giàng </t>
  </si>
  <si>
    <t>Mùi Thị Canh</t>
  </si>
  <si>
    <t xml:space="preserve">Bản Thải Thượng </t>
  </si>
  <si>
    <t>Hà Thị Sơn</t>
  </si>
  <si>
    <t>Lò Thị Ái</t>
  </si>
  <si>
    <t>Phạm Văn Bàn</t>
  </si>
  <si>
    <t xml:space="preserve">Bản Văn Yên </t>
  </si>
  <si>
    <t>Phạm Văn Lưu</t>
  </si>
  <si>
    <t>Đỗ Văn Chương</t>
  </si>
  <si>
    <t>Bản Phúc Yên</t>
  </si>
  <si>
    <t>Vũ Văn Đác</t>
  </si>
  <si>
    <t>Đặng Văn Bắc</t>
  </si>
  <si>
    <t>Đinh Văn Yền</t>
  </si>
  <si>
    <t xml:space="preserve">Đinh Văn Ọt </t>
  </si>
  <si>
    <t xml:space="preserve">Đinh Văn Phán </t>
  </si>
  <si>
    <t>Bàn Văn Toàn</t>
  </si>
  <si>
    <t xml:space="preserve">Bông Sồi </t>
  </si>
  <si>
    <t>Triệu Văn Hìn</t>
  </si>
  <si>
    <t>Cầm Văn Diềm</t>
  </si>
  <si>
    <t xml:space="preserve">Bản Páp </t>
  </si>
  <si>
    <t>Hà Đức Lăn</t>
  </si>
  <si>
    <t>Hà Huy Xăng</t>
  </si>
  <si>
    <t>Đinh Thị Don (Đinh Mạnh Hòa)</t>
  </si>
  <si>
    <t>Bản Han 1</t>
  </si>
  <si>
    <t>Hà Văn Ay</t>
  </si>
  <si>
    <t>Hà Văn Diếm</t>
  </si>
  <si>
    <t xml:space="preserve">Bản Kiểng </t>
  </si>
  <si>
    <t>Hà Văn Thon (Hà Đức Yêu)</t>
  </si>
  <si>
    <t>Bản Do 1</t>
  </si>
  <si>
    <t>Hà văn khuân</t>
  </si>
  <si>
    <t>Bản Hạ Lương</t>
  </si>
  <si>
    <t xml:space="preserve">Vì Thế Cại </t>
  </si>
  <si>
    <t>Cầm văn Pùi</t>
  </si>
  <si>
    <t xml:space="preserve">Hà Văn Đúc </t>
  </si>
  <si>
    <t>Cầm Thanh Lọt</t>
  </si>
  <si>
    <t xml:space="preserve">Hà Văn Y </t>
  </si>
  <si>
    <t xml:space="preserve">Cầm Văn Ín </t>
  </si>
  <si>
    <t xml:space="preserve">Hà Văn Khạt </t>
  </si>
  <si>
    <t>Bản Suối Tre</t>
  </si>
  <si>
    <t xml:space="preserve">Đinh Công Piêng </t>
  </si>
  <si>
    <t>Cầm Văn Nguôn</t>
  </si>
  <si>
    <t>Hà Văn Những</t>
  </si>
  <si>
    <t xml:space="preserve">Bản Xanh vàng </t>
  </si>
  <si>
    <t>Hà Binh Nhe</t>
  </si>
  <si>
    <t>Bản Xanh vàng</t>
  </si>
  <si>
    <t xml:space="preserve">Hà Văn Phiên </t>
  </si>
  <si>
    <t xml:space="preserve">Hà Thị Phương </t>
  </si>
  <si>
    <t xml:space="preserve">Đinh Văn Iếng </t>
  </si>
  <si>
    <t>Bản Vặm</t>
  </si>
  <si>
    <t xml:space="preserve">Sa Văn Nỉa </t>
  </si>
  <si>
    <t>Bản Bèo</t>
  </si>
  <si>
    <t xml:space="preserve">Lường Văn Nin </t>
  </si>
  <si>
    <t xml:space="preserve">Đinh Văn Vợt </t>
  </si>
  <si>
    <t xml:space="preserve">Bản Vặm </t>
  </si>
  <si>
    <t xml:space="preserve">Đinh Văn Ạm </t>
  </si>
  <si>
    <t>Hà Thị Yên</t>
  </si>
  <si>
    <t>Bản Tường Cà</t>
  </si>
  <si>
    <t>Nguyễn Văn Chướn</t>
  </si>
  <si>
    <t>Bản Diệt</t>
  </si>
  <si>
    <t>Nguyễn Văn Tiếp</t>
  </si>
  <si>
    <t xml:space="preserve">Bản Yên Thịnh 1 </t>
  </si>
  <si>
    <t>Hà Văn Liên</t>
  </si>
  <si>
    <t>Phạm Văn Lợi</t>
  </si>
  <si>
    <t>Nguyễn Kiên Cường</t>
  </si>
  <si>
    <t>Trần Thị Lít</t>
  </si>
  <si>
    <t xml:space="preserve">Bản Yên Thịnh 2 </t>
  </si>
  <si>
    <t>Lý Văn Hoa</t>
  </si>
  <si>
    <t>Bản Bãi Đu</t>
  </si>
  <si>
    <t>Bàn Văn Thinh</t>
  </si>
  <si>
    <t>Lý Văn Khang</t>
  </si>
  <si>
    <t>Nguyễn Đức Liên</t>
  </si>
  <si>
    <t>Lý Văn Xu</t>
  </si>
  <si>
    <t>Bản Suối Lèo</t>
  </si>
  <si>
    <t>Lê Hồng Tân</t>
  </si>
  <si>
    <t>Bản Thịnh Lang 1</t>
  </si>
  <si>
    <t>Đặng Văn Minh</t>
  </si>
  <si>
    <t>Nguyễn Văn Bình</t>
  </si>
  <si>
    <t>Đinh Thanh Kim</t>
  </si>
  <si>
    <t xml:space="preserve">Bản Khẻn </t>
  </si>
  <si>
    <t>Nguyễn Đình Tiến</t>
  </si>
  <si>
    <t>Nguyễn Văn Cam</t>
  </si>
  <si>
    <t>Bản Yên Thịnh 1</t>
  </si>
  <si>
    <t>Bàn Văn Tuy</t>
  </si>
  <si>
    <t>Đặng Thị Lún</t>
  </si>
  <si>
    <t xml:space="preserve">Hà Văn Yến </t>
  </si>
  <si>
    <t>Lý Văn Suổi</t>
  </si>
  <si>
    <t>Nguyễn Văn Xuyên</t>
  </si>
  <si>
    <t>TƯỜNG PHÙ</t>
  </si>
  <si>
    <t xml:space="preserve">Hà Huy Nướng </t>
  </si>
  <si>
    <t>Ban Bùa Hạ 1</t>
  </si>
  <si>
    <t xml:space="preserve">Hoàng Văn Ầu </t>
  </si>
  <si>
    <t xml:space="preserve">Bản Bùa Thượng 3 </t>
  </si>
  <si>
    <t>Lò Văn Sái</t>
  </si>
  <si>
    <t xml:space="preserve">Bản Bùa Thượng 2 </t>
  </si>
  <si>
    <t xml:space="preserve">Lò Văn Lương </t>
  </si>
  <si>
    <t xml:space="preserve">Bản Bùa Thượng 1 </t>
  </si>
  <si>
    <t xml:space="preserve">Lường Văn Chẩy </t>
  </si>
  <si>
    <t xml:space="preserve">Lò Văn Trạng </t>
  </si>
  <si>
    <t xml:space="preserve">Bản Đông 2 </t>
  </si>
  <si>
    <t xml:space="preserve">Hoàng Văn Hải </t>
  </si>
  <si>
    <t xml:space="preserve">Bản Bùa Chung 2 </t>
  </si>
  <si>
    <t xml:space="preserve">Hoàng Ngọc Thánh </t>
  </si>
  <si>
    <t xml:space="preserve">Vì Văn Sản </t>
  </si>
  <si>
    <t xml:space="preserve">Lò Văn Nứn </t>
  </si>
  <si>
    <t>Bản Bùa Chung 1</t>
  </si>
  <si>
    <t>Lộc Văn Uồng</t>
  </si>
  <si>
    <t>Bạc Văn Cấp</t>
  </si>
  <si>
    <t xml:space="preserve">Bản Đông 1 </t>
  </si>
  <si>
    <t>Lò Văn Thượng</t>
  </si>
  <si>
    <t>Bản Bùa Chung 3</t>
  </si>
  <si>
    <t>Lò Văn Anh</t>
  </si>
  <si>
    <t>Ban Bùa Hạ 2</t>
  </si>
  <si>
    <t>Hoàng Văn Ấy</t>
  </si>
  <si>
    <t>Lò Văn Nhền</t>
  </si>
  <si>
    <t>Vì Văn Yêm</t>
  </si>
  <si>
    <t>Lộc Văn Hinh</t>
  </si>
  <si>
    <t xml:space="preserve">Hà Đình Kên </t>
  </si>
  <si>
    <t>Lò Bình Hoàng</t>
  </si>
  <si>
    <t xml:space="preserve">Lò Văn Ẩn </t>
  </si>
  <si>
    <t xml:space="preserve">Lò Văn Nhoàng </t>
  </si>
  <si>
    <t xml:space="preserve">Lò Văn Sại </t>
  </si>
  <si>
    <t xml:space="preserve">Bản Bùa Chung 1 </t>
  </si>
  <si>
    <t xml:space="preserve">Đinh Công Dinh </t>
  </si>
  <si>
    <t>Ban Nà lè 2</t>
  </si>
  <si>
    <t xml:space="preserve">Lò Văn Chú </t>
  </si>
  <si>
    <t xml:space="preserve">Lò Văn Ém </t>
  </si>
  <si>
    <t xml:space="preserve"> Bùa Hạ 2</t>
  </si>
  <si>
    <t>Lò Văn Khè</t>
  </si>
  <si>
    <t>Bùa Hạ 1</t>
  </si>
  <si>
    <t xml:space="preserve">Lò Văn Nêu </t>
  </si>
  <si>
    <t>Ban Nà lè 1</t>
  </si>
  <si>
    <t xml:space="preserve">Lò Văn Ôn </t>
  </si>
  <si>
    <t>Hà Văn Lằm</t>
  </si>
  <si>
    <t>BẮC PHONG</t>
  </si>
  <si>
    <t>Bàn Văn Sơn</t>
  </si>
  <si>
    <t>Bưa đã</t>
  </si>
  <si>
    <t>Mùi Văn Ầm</t>
  </si>
  <si>
    <t>Bãi Con</t>
  </si>
  <si>
    <t>Mùi Văn Póc</t>
  </si>
  <si>
    <t>Đá Phổ</t>
  </si>
  <si>
    <t xml:space="preserve">Mùi Văn Bát </t>
  </si>
  <si>
    <t>Bản Bắc Băn</t>
  </si>
  <si>
    <t>Mùi Văn Ương</t>
  </si>
  <si>
    <t>KIM BON</t>
  </si>
  <si>
    <t xml:space="preserve">Phàng A Sồng </t>
  </si>
  <si>
    <t>Bản Suối Vạch</t>
  </si>
  <si>
    <t>Bàn Thị Yếu</t>
  </si>
  <si>
    <t>Bản Suối Bương</t>
  </si>
  <si>
    <t>Bàn Văn Hoa</t>
  </si>
  <si>
    <t xml:space="preserve">Phàng A Chu </t>
  </si>
  <si>
    <t xml:space="preserve">Lý Văn Châu </t>
  </si>
  <si>
    <t>Bản Suối Lẹt</t>
  </si>
  <si>
    <t>Đặng Văn Chi</t>
  </si>
  <si>
    <t xml:space="preserve">Đinh Thị Cộc </t>
  </si>
  <si>
    <t xml:space="preserve">Giàng A Súa </t>
  </si>
  <si>
    <t>Sồng A Chu</t>
  </si>
  <si>
    <t>Bản Suối Pa</t>
  </si>
  <si>
    <t xml:space="preserve">Bàn Thị Nái </t>
  </si>
  <si>
    <t xml:space="preserve">Bàn Văn Hem </t>
  </si>
  <si>
    <t xml:space="preserve">Phàng A Lù </t>
  </si>
  <si>
    <t xml:space="preserve">Bản Kim Bon </t>
  </si>
  <si>
    <t xml:space="preserve">Thào Thị Vư </t>
  </si>
  <si>
    <t>Đặng Văn Duẩn</t>
  </si>
  <si>
    <t xml:space="preserve">Hà Thị Đẻn </t>
  </si>
  <si>
    <t xml:space="preserve">Nguyễn Văn Dương </t>
  </si>
  <si>
    <t>Bản Nghĩa Hưng</t>
  </si>
  <si>
    <t xml:space="preserve">Trần Văn Sướng </t>
  </si>
  <si>
    <t xml:space="preserve">Lê Văn Chí </t>
  </si>
  <si>
    <t xml:space="preserve">Trần Quý Dương </t>
  </si>
  <si>
    <t xml:space="preserve">Hoàng Duy Đại </t>
  </si>
  <si>
    <t xml:space="preserve">Vũ Văn Khoa </t>
  </si>
  <si>
    <t xml:space="preserve">Đinh Văn Tú </t>
  </si>
  <si>
    <t>Bản Nà Mới</t>
  </si>
  <si>
    <t>Đinh Văn Ton</t>
  </si>
  <si>
    <t xml:space="preserve">Đinh Thị Tót </t>
  </si>
  <si>
    <t xml:space="preserve">Đinh Xuân Tý </t>
  </si>
  <si>
    <t>Đinh Văn Sộn</t>
  </si>
  <si>
    <t>Đinh Thị Kho</t>
  </si>
  <si>
    <t>Đinh Văn Gian</t>
  </si>
  <si>
    <t xml:space="preserve">Đinh Thị Tím </t>
  </si>
  <si>
    <t xml:space="preserve">Mùi Văn Dị </t>
  </si>
  <si>
    <t xml:space="preserve">Đinh Văn Sơ </t>
  </si>
  <si>
    <t>Mùi Văn Khẩn</t>
  </si>
  <si>
    <t xml:space="preserve">Nguyễn Thị Điều </t>
  </si>
  <si>
    <t xml:space="preserve">Bùi Thị Thoa </t>
  </si>
  <si>
    <t xml:space="preserve">Phan Văn Hiền </t>
  </si>
  <si>
    <t>Bản Văn Cơi</t>
  </si>
  <si>
    <t xml:space="preserve">Nguyễn Văn Chung </t>
  </si>
  <si>
    <t>Chử Xuân Điền</t>
  </si>
  <si>
    <t xml:space="preserve">Phạm Thị Nụ </t>
  </si>
  <si>
    <t xml:space="preserve">Đinh Văn Tạu </t>
  </si>
  <si>
    <t>Bản Tân Hợp</t>
  </si>
  <si>
    <t>Đinh Văn Benh (vợ Mùi Thị Hằn)</t>
  </si>
  <si>
    <t>Đinh Văn Dò</t>
  </si>
  <si>
    <t>Đinh Văn Do</t>
  </si>
  <si>
    <t xml:space="preserve">Đinh Công Báo </t>
  </si>
  <si>
    <t xml:space="preserve">Đinh Văn Xiêm </t>
  </si>
  <si>
    <t>Bản Tân Cơi</t>
  </si>
  <si>
    <t xml:space="preserve">Đinh Công Chiêu </t>
  </si>
  <si>
    <t xml:space="preserve">Mùi Văn Chính </t>
  </si>
  <si>
    <t xml:space="preserve">Mùi Văn Cầm </t>
  </si>
  <si>
    <t xml:space="preserve">Sa Đức Ón </t>
  </si>
  <si>
    <t>Bản Tường Hợp</t>
  </si>
  <si>
    <t xml:space="preserve">Sa Văn Chiến </t>
  </si>
  <si>
    <t xml:space="preserve">Sa Chí Làn </t>
  </si>
  <si>
    <t>Sa Ngọc Xuân</t>
  </si>
  <si>
    <t xml:space="preserve">Hà Xuân Tiến </t>
  </si>
  <si>
    <t xml:space="preserve">Hoàng Văn Hom </t>
  </si>
  <si>
    <t>Sa Thị Đòi</t>
  </si>
  <si>
    <t>Hoàng Văn Nhẻng</t>
  </si>
  <si>
    <t xml:space="preserve">Nguyễn Ngọc Dung </t>
  </si>
  <si>
    <t>Bản Văn Tân</t>
  </si>
  <si>
    <t xml:space="preserve">Đặng Văn Quyền </t>
  </si>
  <si>
    <t xml:space="preserve">Đinh Văn Nhim </t>
  </si>
  <si>
    <t>Bản Ếch</t>
  </si>
  <si>
    <t xml:space="preserve">Đinh Thị Nhóng </t>
  </si>
  <si>
    <t xml:space="preserve">Hà Văn Điều </t>
  </si>
  <si>
    <t xml:space="preserve">Hà Văn Mang </t>
  </si>
  <si>
    <t xml:space="preserve">Hà Đức Nhung </t>
  </si>
  <si>
    <t xml:space="preserve">Sa Văn Nghịm </t>
  </si>
  <si>
    <t xml:space="preserve">Hoàng Văn Chiếng </t>
  </si>
  <si>
    <t xml:space="preserve">Hà Văn Sương </t>
  </si>
  <si>
    <t xml:space="preserve">Hà Thị Xẳng </t>
  </si>
  <si>
    <t>Đặng Thị Miên</t>
  </si>
  <si>
    <t xml:space="preserve">Sa Văn Mậu </t>
  </si>
  <si>
    <t>Đinh Thị Lanh</t>
  </si>
  <si>
    <t>Nà Lìu 2</t>
  </si>
  <si>
    <t>Đinh Văn Đưa</t>
  </si>
  <si>
    <t>Đồng Cù</t>
  </si>
  <si>
    <t>Lò Văn Hiền</t>
  </si>
  <si>
    <t>Đinh Văn Kộc</t>
  </si>
  <si>
    <t>Đồng Lương</t>
  </si>
  <si>
    <t>Phan Văn Chiến</t>
  </si>
  <si>
    <t>Đinh Thị Sườm</t>
  </si>
  <si>
    <t>Nong Vai 2</t>
  </si>
  <si>
    <t>Lù Văn De</t>
  </si>
  <si>
    <t>Đinh Văn Vỏm</t>
  </si>
  <si>
    <t>Nông Văn Hòa</t>
  </si>
  <si>
    <t>Bản Nà Lò 2</t>
  </si>
  <si>
    <t>Bùi Văn Manh</t>
  </si>
  <si>
    <t>Đinh Văn Sớc</t>
  </si>
  <si>
    <t>Hoàng Văn Mần</t>
  </si>
  <si>
    <t>Đinh Văn Oành</t>
  </si>
  <si>
    <t>Đinh Văn Chầng</t>
  </si>
  <si>
    <t>Bản Đồng Lương</t>
  </si>
  <si>
    <t>Hoàng Văn On</t>
  </si>
  <si>
    <t>B¶n Xµ 1</t>
  </si>
  <si>
    <t>Đinh Văn Piêng</t>
  </si>
  <si>
    <t>Hoàng Văn Thòng</t>
  </si>
  <si>
    <t>Hoàng Văn Ướng</t>
  </si>
  <si>
    <t>Đinh Văn Án</t>
  </si>
  <si>
    <t>Hà Ngọc sinh</t>
  </si>
  <si>
    <t>Đinh Văn Định</t>
  </si>
  <si>
    <t>Đinh Thị Hòn</t>
  </si>
  <si>
    <t>Sa Văn Chớm</t>
  </si>
  <si>
    <t>Đinh Công Nòi</t>
  </si>
  <si>
    <t>Đinh Văn Kè</t>
  </si>
  <si>
    <t>Phùng Văn Mường</t>
  </si>
  <si>
    <t>Bản Đồng Cù</t>
  </si>
  <si>
    <t>Sa Quang Pằng</t>
  </si>
  <si>
    <t>Đinh Văn Dầm</t>
  </si>
  <si>
    <t>Sa Văn Tống</t>
  </si>
  <si>
    <t>Âu Văn Sơ</t>
  </si>
  <si>
    <t>Đinh Văn En</t>
  </si>
  <si>
    <t>Đinh Văn Ọ</t>
  </si>
  <si>
    <t>Bản Nà Lò 3</t>
  </si>
  <si>
    <t>Lường Văn Ể</t>
  </si>
  <si>
    <t>Hà Văn Phương</t>
  </si>
  <si>
    <t>Đinh Văn Kòong</t>
  </si>
  <si>
    <t>Sa Văn Chìn</t>
  </si>
  <si>
    <t>Đinh Công Binh</t>
  </si>
  <si>
    <t xml:space="preserve">Đồng mã </t>
  </si>
  <si>
    <t>Đinh Văn Quỷnh</t>
  </si>
  <si>
    <t>Đinh Văn Nầu</t>
  </si>
  <si>
    <t xml:space="preserve">Mùi Đức Xương </t>
  </si>
  <si>
    <t>Bản liếm</t>
  </si>
  <si>
    <t xml:space="preserve">Mùi Văn Thánh </t>
  </si>
  <si>
    <t>Bông 1</t>
  </si>
  <si>
    <t>Đinh Công Nhây</t>
  </si>
  <si>
    <t>Phạm Thọ Tân</t>
  </si>
  <si>
    <t>Bản vạn</t>
  </si>
  <si>
    <t>Đinh Mạnh Thắng</t>
  </si>
  <si>
    <t>Đinh Thị Cháu</t>
  </si>
  <si>
    <t xml:space="preserve">Đinh Công Uốn </t>
  </si>
  <si>
    <t>Hà Thị Sắc</t>
  </si>
  <si>
    <t xml:space="preserve">Đinh Quang Sơn </t>
  </si>
  <si>
    <t xml:space="preserve">Đinh Văn Đấu </t>
  </si>
  <si>
    <t xml:space="preserve">Nguyên Thị Bính </t>
  </si>
  <si>
    <t xml:space="preserve">Đinh Văn Thân </t>
  </si>
  <si>
    <t xml:space="preserve">Đinh Văn Nầu </t>
  </si>
  <si>
    <t xml:space="preserve">Đinh Văn Giàng </t>
  </si>
  <si>
    <t>Đinh Văn Hao</t>
  </si>
  <si>
    <t>Bản in</t>
  </si>
  <si>
    <t>Đinh Văn Sẻnh</t>
  </si>
  <si>
    <t>Bản mùng</t>
  </si>
  <si>
    <t>Đinh Văn Bình</t>
  </si>
  <si>
    <t xml:space="preserve">Đinh Văn Tiệm </t>
  </si>
  <si>
    <t>Mùi Thị Khọn</t>
  </si>
  <si>
    <t>Đinh Văn Dên</t>
  </si>
  <si>
    <t>Đinh Văn Nhịnh</t>
  </si>
  <si>
    <t xml:space="preserve">Mùi Văn Thè </t>
  </si>
  <si>
    <t>Đinh Công Nhược</t>
  </si>
  <si>
    <t>Mùi Văn Gẳng</t>
  </si>
  <si>
    <t xml:space="preserve">Đinh Công Yến </t>
  </si>
  <si>
    <t>Bùi Văn Liều</t>
  </si>
  <si>
    <t>Bông 2</t>
  </si>
  <si>
    <t>Mùi Văn Chiến</t>
  </si>
  <si>
    <t>Đinh Văn Sơ</t>
  </si>
  <si>
    <t>Đinh Tiến Dũng</t>
  </si>
  <si>
    <t>Bản Cửa Sập</t>
  </si>
  <si>
    <t>Mùi Văn Yệm</t>
  </si>
  <si>
    <t>Bản Bông Lau</t>
  </si>
  <si>
    <t>SẬP XA</t>
  </si>
  <si>
    <t>Lò Văn Nhâng ( Chủ hộ)</t>
  </si>
  <si>
    <t>Nà Mạc I</t>
  </si>
  <si>
    <t>Lường Văn Quân (Chủ hộ)</t>
  </si>
  <si>
    <t>Hà Văn Ngăn (Chủ hộ)</t>
  </si>
  <si>
    <t>Hoàng Kim Bật (Bố)</t>
  </si>
  <si>
    <t>Lường Ngọc Sinh ( Chủ hộ)</t>
  </si>
  <si>
    <t>Lò Văn Liển ( Chủ hộ)</t>
  </si>
  <si>
    <t>Lường Văn Tư (Chủ hộ)</t>
  </si>
  <si>
    <t>Hoàng Văn Éo ( Chủ hộ)</t>
  </si>
  <si>
    <t>Lò Văn Út ( Chủ hộ)</t>
  </si>
  <si>
    <t>Bản Vi</t>
  </si>
  <si>
    <t>Hoàng Văn Lằng (Bố)</t>
  </si>
  <si>
    <t>Đinh Thị Khinh (Mẹ)</t>
  </si>
  <si>
    <t>Đinh Văn Hòm (Bố)</t>
  </si>
  <si>
    <t>Đinh Văn Phiêng (Bố)</t>
  </si>
  <si>
    <t>Đinh Văn Bương (Bố)</t>
  </si>
  <si>
    <t>Đoàn Mạnh Cửu ( Chủ hộ)</t>
  </si>
  <si>
    <t>Đỗ Thị Quy (Chủ hộ)</t>
  </si>
  <si>
    <t>Nguyễn Thị Vấn ( chủ hộ)</t>
  </si>
  <si>
    <t>Hoàng Quốc Chấn (Chủ)</t>
  </si>
  <si>
    <t>Lường Văn Hình (Chủ hộ)</t>
  </si>
  <si>
    <t>Hoàng Văn Tức (Chủ hộ)</t>
  </si>
  <si>
    <t>Lường Văn Ện (Bố)</t>
  </si>
  <si>
    <t>Hoàng Xuân Lệ (Chủ hộ)</t>
  </si>
  <si>
    <t>Đinh Văn Pè (Chủ hộ)</t>
  </si>
  <si>
    <t>Bản nhọt II</t>
  </si>
  <si>
    <t>Đinh Văn Ò (Chủ hộ)</t>
  </si>
  <si>
    <t>Đinh Thanh Bình (Chủ hộ)</t>
  </si>
  <si>
    <t>Đinh Văn Liếng (Chủ hộ)</t>
  </si>
  <si>
    <t>Đinh Thị Đào (Vợ)</t>
  </si>
  <si>
    <t>Hà Văn Ẹp (Bố)</t>
  </si>
  <si>
    <t>Đinh Văn Dỉ (Chủ hộ)</t>
  </si>
  <si>
    <t>Mùi Thị Óm(Mẹ)</t>
  </si>
  <si>
    <t>Hà Văn Khiếu (Chủ hộ)</t>
  </si>
  <si>
    <t>Vương Văn Huệ(Chủ hộ)</t>
  </si>
  <si>
    <t>Phố Tân lập</t>
  </si>
  <si>
    <t>Cao Huy Thọ (Chủ hộ)</t>
  </si>
  <si>
    <t>Nguyễn Bá Khuông (Chủ hộ)</t>
  </si>
  <si>
    <t>Lường Văn Ấng (Chủ hộ)</t>
  </si>
  <si>
    <t>Đinh Văn Uân (Chủ hộ)</t>
  </si>
  <si>
    <t>Bản lá</t>
  </si>
  <si>
    <t>Đinh Văn Ơn (Chủ hộ)</t>
  </si>
  <si>
    <t>Bản Lá</t>
  </si>
  <si>
    <t>Đinh Thế Nam (Chủ hộ)</t>
  </si>
  <si>
    <t>Nguyễn Huy Bắc(Chủ hộ)</t>
  </si>
  <si>
    <t>Đinh Văn Khốc (chủ hộ)</t>
  </si>
  <si>
    <t>Đinh Công Hâng(Bố)</t>
  </si>
  <si>
    <t>Hà Văn Khái (Bố)</t>
  </si>
  <si>
    <t>Lò Văn Sương (Chủ hộ)</t>
  </si>
  <si>
    <t>Nà mạc II</t>
  </si>
  <si>
    <t>Lường Thị Yn ( bà)</t>
  </si>
  <si>
    <t>Hà Thị Biền (Mẹ)</t>
  </si>
  <si>
    <t>Lường Văn Khu (Chủ hộ)</t>
  </si>
  <si>
    <t>Hà Thị Piền (Mẹ)</t>
  </si>
  <si>
    <t>Lò Thị Inh (mẹ)</t>
  </si>
  <si>
    <t>Lò Văn Ộ (bố)</t>
  </si>
  <si>
    <t>Lò Thị Ya (mẹ)</t>
  </si>
  <si>
    <t>Đinh Văn Cú (Bố)</t>
  </si>
  <si>
    <t>Nà khằm II</t>
  </si>
  <si>
    <t>Đinh Kim Nòng (Bố)</t>
  </si>
  <si>
    <t>Đinh Văn Sơ (Bố)</t>
  </si>
  <si>
    <t>Đinh Khánh Xương (Bố)</t>
  </si>
  <si>
    <t>Đinh Thị Ức (Mẹ)</t>
  </si>
  <si>
    <t>Hoàng Kim Cúc (Bố)</t>
  </si>
  <si>
    <t>Lường Văn Tưa (Chủ hộ)</t>
  </si>
  <si>
    <t>Linh Quang Phú(Chủ hô)</t>
  </si>
  <si>
    <t>Hà Văn Dom</t>
  </si>
  <si>
    <t>Lò Văn Ón (Chủ hộ)</t>
  </si>
  <si>
    <t>SUÔI BAU</t>
  </si>
  <si>
    <t xml:space="preserve">Mùa Tồng Chang </t>
  </si>
  <si>
    <t>Thịnh B</t>
  </si>
  <si>
    <t>Giàng A Chu</t>
  </si>
  <si>
    <t>Bản Suối Bau</t>
  </si>
  <si>
    <t>XÃ MƯỜNG LANG</t>
  </si>
  <si>
    <t xml:space="preserve">Hà Văn Hày </t>
  </si>
  <si>
    <t>Bản Nguồn</t>
  </si>
  <si>
    <t xml:space="preserve">Cầm Văn Ương </t>
  </si>
  <si>
    <t xml:space="preserve">Bản Nguồn </t>
  </si>
  <si>
    <t>Đinh Quang Phanh (Trần Quang Phanh)</t>
  </si>
  <si>
    <t xml:space="preserve">Bản Kẽm </t>
  </si>
  <si>
    <t xml:space="preserve">Hà Đình Phót </t>
  </si>
  <si>
    <t>Hà Văn Liêm</t>
  </si>
  <si>
    <t>Bản Chiềng</t>
  </si>
  <si>
    <t>Hà Thị Đó</t>
  </si>
  <si>
    <t>x</t>
  </si>
  <si>
    <t xml:space="preserve">Hà Thị Thừa </t>
  </si>
  <si>
    <t xml:space="preserve">Cầm Văn Phúc </t>
  </si>
  <si>
    <t xml:space="preserve">Hà Thị Phấn  </t>
  </si>
  <si>
    <t xml:space="preserve">Cầm Minh Thắng </t>
  </si>
  <si>
    <t xml:space="preserve">Cầm Văn Dong </t>
  </si>
  <si>
    <t xml:space="preserve">Cầm Văn Lay </t>
  </si>
  <si>
    <t xml:space="preserve">Hà Thị Tới  </t>
  </si>
  <si>
    <t xml:space="preserve">Hà Văn Tiên </t>
  </si>
  <si>
    <t xml:space="preserve">Hà Văn Phướn </t>
  </si>
  <si>
    <t xml:space="preserve">Hà Hải Ninh </t>
  </si>
  <si>
    <t>Hà Văn Pất</t>
  </si>
  <si>
    <t xml:space="preserve">Cầm Văn Nhươi </t>
  </si>
  <si>
    <t xml:space="preserve">Hà Văn Nhốn </t>
  </si>
  <si>
    <t xml:space="preserve">Đinh Thị Mới  </t>
  </si>
  <si>
    <t xml:space="preserve">Hà Văn Sinh </t>
  </si>
  <si>
    <t xml:space="preserve">Hà Văn Bính </t>
  </si>
  <si>
    <t xml:space="preserve">Hà Văn Điện </t>
  </si>
  <si>
    <t xml:space="preserve">Hà Văn Thương </t>
  </si>
  <si>
    <t>Bản Manh</t>
  </si>
  <si>
    <t xml:space="preserve">Đinh Văn Hẹt </t>
  </si>
  <si>
    <t>Bản Tường Lang 1</t>
  </si>
  <si>
    <t>Bản Tường Lang 2</t>
  </si>
  <si>
    <t xml:space="preserve">Hà Tiến Trung </t>
  </si>
  <si>
    <t xml:space="preserve">Hà Trọng Tin </t>
  </si>
  <si>
    <t xml:space="preserve">Hà Văn Mính </t>
  </si>
  <si>
    <t xml:space="preserve">Đinh Văn Un </t>
  </si>
  <si>
    <t xml:space="preserve">Thượng Lang </t>
  </si>
  <si>
    <t>Hà Văn Hoàng</t>
  </si>
  <si>
    <t>Hà Đức Hiệu</t>
  </si>
  <si>
    <t>Hà Thị Chiềng</t>
  </si>
  <si>
    <t>Phùng Thị Hồi</t>
  </si>
  <si>
    <t>Phùng Thị Miến</t>
  </si>
  <si>
    <t>Hà Văn Lon</t>
  </si>
  <si>
    <t>XÃ SUỐI TỌ</t>
  </si>
  <si>
    <t xml:space="preserve">Sồng Gà Của </t>
  </si>
  <si>
    <t>Bản Lũng</t>
  </si>
  <si>
    <t xml:space="preserve">Sồng Giảng Sếnh </t>
  </si>
  <si>
    <t xml:space="preserve">Vàng A Mua </t>
  </si>
  <si>
    <t>Bản Trò</t>
  </si>
  <si>
    <t xml:space="preserve">Thào A Sá </t>
  </si>
  <si>
    <t>Bắc Pẹ C</t>
  </si>
  <si>
    <t xml:space="preserve">Sồng A Dế </t>
  </si>
  <si>
    <t>Bản Suối Tọ</t>
  </si>
  <si>
    <t>Đồng Thị Nhò</t>
  </si>
  <si>
    <t>Ngô Đức Nhuận</t>
  </si>
  <si>
    <t>Hà Thị Pậng</t>
  </si>
  <si>
    <t>Hà Xuân Thanh</t>
  </si>
  <si>
    <t>Trần Thị Trụ</t>
  </si>
  <si>
    <t>Đinh Chí Thành</t>
  </si>
  <si>
    <t>Đinh Văn Đình</t>
  </si>
  <si>
    <t>Cầm Xuân Hùng  (Con Liệt sỹ Cầm Văn Chính)</t>
  </si>
  <si>
    <t>Trịnh Thị Lựu</t>
  </si>
  <si>
    <t>Phạm Hồng Thảo</t>
  </si>
  <si>
    <t>Trần ĐÌnh Đinh</t>
  </si>
  <si>
    <t>Bùi Thị Thái</t>
  </si>
  <si>
    <t>Nguyễn Văn Phú</t>
  </si>
  <si>
    <t xml:space="preserve">Nguyễn Thị Sách </t>
  </si>
  <si>
    <t>Vũ Thị Gián</t>
  </si>
  <si>
    <t>Đinh Văn Căn</t>
  </si>
  <si>
    <t>Bùi Thị Cốc</t>
  </si>
  <si>
    <t>Đinh Thị Điểm</t>
  </si>
  <si>
    <t>Đinh Xuân Hằng</t>
  </si>
  <si>
    <t>Cầm Hợp</t>
  </si>
  <si>
    <t>Nguyễn Công Kích</t>
  </si>
  <si>
    <t>Nguyễn Văn Quyền</t>
  </si>
  <si>
    <t>Lày Thị Tều</t>
  </si>
  <si>
    <t>Lại Thị Hạt</t>
  </si>
  <si>
    <t>Mai Thị Luyện</t>
  </si>
  <si>
    <t>Nguyễn Thị Hạnh</t>
  </si>
  <si>
    <t>Hoàng Nghĩa Lâm</t>
  </si>
  <si>
    <t>Cầm Văn Uốn</t>
  </si>
  <si>
    <t xml:space="preserve">Đinh Văn Tân </t>
  </si>
  <si>
    <t>Hà Thị Núng</t>
  </si>
  <si>
    <t>Lò Văn Liêu</t>
  </si>
  <si>
    <t>Sa Văn Quyền</t>
  </si>
  <si>
    <t>Nguyễn Thị Sinh</t>
  </si>
  <si>
    <t>Phạm Thị Hiền</t>
  </si>
  <si>
    <t>Trần Thị Thanh</t>
  </si>
  <si>
    <t>Sầm Văn Chiến</t>
  </si>
  <si>
    <t>Chu Văn Mâu</t>
  </si>
  <si>
    <t>Trịnh Thị Xuyên</t>
  </si>
  <si>
    <t>Hoàng Cao Khè</t>
  </si>
  <si>
    <t>Nguyễn Văn Luận</t>
  </si>
  <si>
    <t>Phạm Thị Nhã</t>
  </si>
  <si>
    <t>Đỗ Thế Triều</t>
  </si>
  <si>
    <t>Nguyễn Văn Điệu</t>
  </si>
  <si>
    <t>Nguyễn Đăng Quỳnh</t>
  </si>
  <si>
    <t>Đoàn Thị Dịp</t>
  </si>
  <si>
    <t>Trần Ngọc Khải</t>
  </si>
  <si>
    <t>Lương Thế Hân</t>
  </si>
  <si>
    <t>Lê Đức Vượng</t>
  </si>
  <si>
    <t>Nguyễn Thị Nguyên</t>
  </si>
  <si>
    <t>Lý Thị Dợ</t>
  </si>
  <si>
    <t>Đào Thị Sen</t>
  </si>
  <si>
    <t>Đỗ Cảnh Thạc</t>
  </si>
  <si>
    <t>Cầm Văn Sén</t>
  </si>
  <si>
    <t>Nguyễn Quốc Đạt</t>
  </si>
  <si>
    <t>Nguyễn Thị Soạn</t>
  </si>
  <si>
    <t>Cầm Thị Đàn</t>
  </si>
  <si>
    <t>Nguyễn Chí Thanh</t>
  </si>
  <si>
    <t>Nguyễn Thu Hà (Đ/c DS Nguyễn Thị Hà</t>
  </si>
  <si>
    <t>Trịnh Ngọc Thành</t>
  </si>
  <si>
    <t>Nguyễn Thị Ngoan</t>
  </si>
  <si>
    <t>Nguyễn Văn Vạt</t>
  </si>
  <si>
    <t>Chử Thị Mai</t>
  </si>
  <si>
    <t xml:space="preserve">Hoàng Bạch Long </t>
  </si>
  <si>
    <t xml:space="preserve">Lê Khánh Chuyền </t>
  </si>
  <si>
    <t xml:space="preserve">Phùng Văn Kiên </t>
  </si>
  <si>
    <t>Đinh Thị Thành</t>
  </si>
  <si>
    <t>Hà Thị Nương</t>
  </si>
  <si>
    <t>Hoàng Thị Xanh</t>
  </si>
  <si>
    <t>Lê Thị Lượn</t>
  </si>
  <si>
    <t>Cao Thị Mỹ</t>
  </si>
  <si>
    <t>Nguyễn Thị Gương</t>
  </si>
  <si>
    <t>Phan Văn Thoại</t>
  </si>
  <si>
    <t>An Thị Ngoan</t>
  </si>
  <si>
    <t>Đinh Công Pằm</t>
  </si>
  <si>
    <t>Hà Xuân Chiến</t>
  </si>
  <si>
    <t xml:space="preserve">Trần Hợi </t>
  </si>
  <si>
    <t>Nguyễn Thị Vê</t>
  </si>
  <si>
    <t>Vũ Thị Bé</t>
  </si>
  <si>
    <t>Hà Ngọc Cương</t>
  </si>
  <si>
    <t xml:space="preserve">Nguyễn Trung Tuyến </t>
  </si>
  <si>
    <t>Trần Thị Chè (Con LS Trần Xuân Quỵnh)</t>
  </si>
  <si>
    <t>Lý Văn Lốn</t>
  </si>
  <si>
    <t>Vũ Đức Triệu</t>
  </si>
  <si>
    <t>TRÊN ĐỊA BÀN HUYỆN MƯỜNG LA</t>
  </si>
  <si>
    <t>XÃ CHIỀNG SAN</t>
  </si>
  <si>
    <t>Bản Chiến</t>
  </si>
  <si>
    <t>Cà Văn So</t>
  </si>
  <si>
    <t>XÃ TẠ BÚ</t>
  </si>
  <si>
    <t>Cà Văn Nhì</t>
  </si>
  <si>
    <t>Thôn Tại Bú</t>
  </si>
  <si>
    <t>Lò Văn Phong</t>
  </si>
  <si>
    <t>Bản Búng</t>
  </si>
  <si>
    <t>THỊ TRẤN ÍT ONG</t>
  </si>
  <si>
    <t>Lưu Thị Minh Hoa</t>
  </si>
  <si>
    <t>Tiểu khu III</t>
  </si>
  <si>
    <t>XÃ CHIỀNG CÔNG</t>
  </si>
  <si>
    <t>Quàng Thị Piến</t>
  </si>
  <si>
    <t>Hoạt động cách mạng</t>
  </si>
  <si>
    <t>Bản Nậm Hồng</t>
  </si>
  <si>
    <t>Sùng A Lử</t>
  </si>
  <si>
    <t>Bản Đinh Lanh</t>
  </si>
  <si>
    <t>XÃ MƯỜNG CHÙM</t>
  </si>
  <si>
    <t>Lò Văn Mung</t>
  </si>
  <si>
    <t>Người nhiễm chất độc hóa học</t>
  </si>
  <si>
    <t>Bản Nong 1</t>
  </si>
  <si>
    <t>Quàng Văn Phan</t>
  </si>
  <si>
    <t>Bản Tà Lừ</t>
  </si>
  <si>
    <t>Quàng Văn Nhại</t>
  </si>
  <si>
    <t>XÃ CHIỀNG HOA</t>
  </si>
  <si>
    <t xml:space="preserve">Bản Huổi Lay </t>
  </si>
  <si>
    <t>Lò Văn Ái</t>
  </si>
  <si>
    <t>Bản Nong Quang</t>
  </si>
  <si>
    <t>Lò Văn Điếng</t>
  </si>
  <si>
    <t xml:space="preserve">Bản Nà Cưa </t>
  </si>
  <si>
    <t>Lò Văn Xe</t>
  </si>
  <si>
    <t xml:space="preserve">Bản Pha Xe </t>
  </si>
  <si>
    <t>Bản Huổi Lay</t>
  </si>
  <si>
    <t>Quàng Văn Lẻ</t>
  </si>
  <si>
    <t xml:space="preserve">Bản Chiến </t>
  </si>
  <si>
    <t>Lèo Văn Chiêng</t>
  </si>
  <si>
    <t xml:space="preserve">Bản Luồng </t>
  </si>
  <si>
    <t>Lò Thị Khiêu</t>
  </si>
  <si>
    <t xml:space="preserve">Bản Lâm </t>
  </si>
  <si>
    <t xml:space="preserve">Bản Pậu </t>
  </si>
  <si>
    <t>Bản Pậu</t>
  </si>
  <si>
    <t>XÃ NẶM GIÔN</t>
  </si>
  <si>
    <t>Bản Co Đứa</t>
  </si>
  <si>
    <t>Bản Pá Mồng</t>
  </si>
  <si>
    <t xml:space="preserve">Bản Pá Mồng </t>
  </si>
  <si>
    <t xml:space="preserve">Bản Huổi Tao </t>
  </si>
  <si>
    <t xml:space="preserve">Tiểu khu I </t>
  </si>
  <si>
    <t>Hàng A Lệnh</t>
  </si>
  <si>
    <t xml:space="preserve">Bản Kéo Hỏm </t>
  </si>
  <si>
    <t>Vàng A Lồng</t>
  </si>
  <si>
    <t xml:space="preserve">Bản Đinh Lanh </t>
  </si>
  <si>
    <t>Giàng A Tộng</t>
  </si>
  <si>
    <t>Bản Co Sủ Trên</t>
  </si>
  <si>
    <t>Lò Văn Phái</t>
  </si>
  <si>
    <t xml:space="preserve">Bản Nà Nhụng </t>
  </si>
  <si>
    <t>Lò Văn Hay</t>
  </si>
  <si>
    <t xml:space="preserve">Bản Hin </t>
  </si>
  <si>
    <t xml:space="preserve">Bản Chang </t>
  </si>
  <si>
    <t>TRÊN ĐỊA BÀN HUYỆN QUỲNH NHAI</t>
  </si>
  <si>
    <t>XÃ CÀ NÀNG</t>
  </si>
  <si>
    <t>Hoàng Văn Chọm</t>
  </si>
  <si>
    <t xml:space="preserve">Bản Giang Lò  </t>
  </si>
  <si>
    <t>Lò Văn Hơn</t>
  </si>
  <si>
    <t xml:space="preserve">Bản Pạ  </t>
  </si>
  <si>
    <t>Kéo Văn Hói</t>
  </si>
  <si>
    <t>XÃ CHIỀNG BẰNG</t>
  </si>
  <si>
    <t>Bạc Cầm Ban</t>
  </si>
  <si>
    <t>Bản Ngáy</t>
  </si>
  <si>
    <t>Bản Phòng Không</t>
  </si>
  <si>
    <t>Quàng Văn Cu</t>
  </si>
  <si>
    <t>Bản Khoan</t>
  </si>
  <si>
    <t>XÃ MƯỜNG SẠI</t>
  </si>
  <si>
    <t>Là Văn Sun</t>
  </si>
  <si>
    <t>Bản Muôn B</t>
  </si>
  <si>
    <t>XÃ MƯỜNG GIÔN</t>
  </si>
  <si>
    <t>Lò Thị Hống</t>
  </si>
  <si>
    <t>Con liệt sỹ</t>
  </si>
  <si>
    <t>Phiêng Mựt</t>
  </si>
  <si>
    <t>XÃ CHIỀNG ƠN</t>
  </si>
  <si>
    <t>Hoàng Thị Ló</t>
  </si>
  <si>
    <t>Bản Van Pán</t>
  </si>
  <si>
    <t>Bản Kéo Pịa</t>
  </si>
  <si>
    <t>XÃ MƯỜNG GIÀNG</t>
  </si>
  <si>
    <t>Bản Bung</t>
  </si>
  <si>
    <t>Lường Văn Đảy (Hảy)</t>
  </si>
  <si>
    <t>Lò Văn Chiêu</t>
  </si>
  <si>
    <t>Lò Văn Đương</t>
  </si>
  <si>
    <t>Bản Phướng</t>
  </si>
  <si>
    <t>XÃ CHIỀNG KHOANG</t>
  </si>
  <si>
    <t>Cà Thị Hặc</t>
  </si>
  <si>
    <t>Bản Đúc</t>
  </si>
  <si>
    <t>Cà Văn Hụn</t>
  </si>
  <si>
    <t>Bạc Thị San</t>
  </si>
  <si>
    <t>Bản Nang Cầu</t>
  </si>
  <si>
    <t>Tòng Thị Hoa</t>
  </si>
  <si>
    <t>Bản He</t>
  </si>
  <si>
    <t>Cà Văn Lanh</t>
  </si>
  <si>
    <t>Mùa Giống Khá</t>
  </si>
  <si>
    <t>Bản Hua Lỷ</t>
  </si>
  <si>
    <t>XÃ CHIỀNG KHAY</t>
  </si>
  <si>
    <t>Phùng Văn Hàn</t>
  </si>
  <si>
    <t>Bản Phiêng Bay</t>
  </si>
  <si>
    <t>Bản Pá Bó</t>
  </si>
  <si>
    <t>Lò Văn Tức</t>
  </si>
  <si>
    <t>Bản Nà Mùn</t>
  </si>
  <si>
    <t>Lò Văn Tán</t>
  </si>
  <si>
    <t>Lò Văn Ộn</t>
  </si>
  <si>
    <t>Lường Văn Khinh</t>
  </si>
  <si>
    <t>Bản Có Nọi</t>
  </si>
  <si>
    <t>Lò Văn Láng</t>
  </si>
  <si>
    <t>Lường Văn Oan</t>
  </si>
  <si>
    <t>Bản Lóng</t>
  </si>
  <si>
    <t>Lò Văn Khợ</t>
  </si>
  <si>
    <t>Lò Thị Ói</t>
  </si>
  <si>
    <t>Lềm Văn Nu</t>
  </si>
  <si>
    <t>Bản Lọng Đán</t>
  </si>
  <si>
    <t>Lò Văn Kho</t>
  </si>
  <si>
    <t>Bản Huổi Púa</t>
  </si>
  <si>
    <t>Là Văn Ngọc</t>
  </si>
  <si>
    <t>Là Văn Lự</t>
  </si>
  <si>
    <t>Bản Huổi Pay I</t>
  </si>
  <si>
    <t>Hoàng Văn Thỉn</t>
  </si>
  <si>
    <t>Bản Phiêng Nèn 2</t>
  </si>
  <si>
    <t>Tòng Văn Than</t>
  </si>
  <si>
    <t>Bản Co Sản</t>
  </si>
  <si>
    <t>Bản Gia Lan</t>
  </si>
  <si>
    <t>Bố Liệt sỹ</t>
  </si>
  <si>
    <t>Bản Pom Bẻ</t>
  </si>
  <si>
    <t>Lù Văn Binh</t>
  </si>
  <si>
    <t>Bản Co Phát</t>
  </si>
  <si>
    <t>Lầu Sáy Gấu</t>
  </si>
  <si>
    <t>Bản Lốm Khiêu A</t>
  </si>
  <si>
    <t>Lò Văn Xanh</t>
  </si>
  <si>
    <t>Bản Coi A</t>
  </si>
  <si>
    <t>Lò Văn Sơ</t>
  </si>
  <si>
    <t>Bản Muôn A</t>
  </si>
  <si>
    <t>Ngần Thị Châu</t>
  </si>
  <si>
    <t>Mẹ LS Liệt sỹ TCB</t>
  </si>
  <si>
    <t>Bản Om</t>
  </si>
  <si>
    <t>Lường Văn Hít</t>
  </si>
  <si>
    <t>Bản Ca</t>
  </si>
  <si>
    <t>Lò Văn Mớ</t>
  </si>
  <si>
    <t>Bản Ít A</t>
  </si>
  <si>
    <t>Lò Thị Tún</t>
  </si>
  <si>
    <t>Vợ liệt sỹ TCB</t>
  </si>
  <si>
    <t>Tòng Văn Dét</t>
  </si>
  <si>
    <t>Lềm Văn Phớ</t>
  </si>
  <si>
    <t>Bản Muôn Sày</t>
  </si>
  <si>
    <t>Bản Nà Phi</t>
  </si>
  <si>
    <t>Đềm Văn Giót</t>
  </si>
  <si>
    <t>XÃ NẶM ÉT</t>
  </si>
  <si>
    <t>Lò Văn Nướng</t>
  </si>
  <si>
    <t>Con liệt sỹ TCB</t>
  </si>
  <si>
    <t>Bạc Cầm Sinh</t>
  </si>
  <si>
    <t>Bản Dọ A</t>
  </si>
  <si>
    <t>Bản Nà Hừa</t>
  </si>
  <si>
    <t>Cà Văn Pánh</t>
  </si>
  <si>
    <t>Bạc Cầm Thanh</t>
  </si>
  <si>
    <t>Mè Văn Mến</t>
  </si>
  <si>
    <t>Lò Văn Maứ</t>
  </si>
  <si>
    <t>Bản Tốm</t>
  </si>
  <si>
    <t>Tòng Văn Côm</t>
  </si>
  <si>
    <t>Bản Hào</t>
  </si>
  <si>
    <t>Quàng Văn Lù</t>
  </si>
  <si>
    <t>Bản Bó Ún</t>
  </si>
  <si>
    <t>Lò Văn Thâng</t>
  </si>
  <si>
    <t>XÃ MUỒNG GIÔN</t>
  </si>
  <si>
    <t>Quàng Văn Sậu</t>
  </si>
  <si>
    <t>Bản Giôn</t>
  </si>
  <si>
    <t>Quàng Văn Bóng</t>
  </si>
  <si>
    <t>Bản Co Líu</t>
  </si>
  <si>
    <t>Hà Văn Chộ</t>
  </si>
  <si>
    <t>Bản Pá Ngà</t>
  </si>
  <si>
    <t>Bạc Thị Luấn</t>
  </si>
  <si>
    <t>Lò Thị Lún</t>
  </si>
  <si>
    <t xml:space="preserve">Vợ liệt sỹ  </t>
  </si>
  <si>
    <t>Quàng Văn Táy</t>
  </si>
  <si>
    <t>Quàng Văn Dứn</t>
  </si>
  <si>
    <t>Bản Lọng Mương</t>
  </si>
  <si>
    <t>Lường Văn Thương</t>
  </si>
  <si>
    <t>Bản Xa</t>
  </si>
  <si>
    <t>Hoàng Văn Chết</t>
  </si>
  <si>
    <t>Con liệt sỹ, Người hoạt động kháng chiến</t>
  </si>
  <si>
    <t>Bản Hát Lếch</t>
  </si>
  <si>
    <t>Lò Văn Ó</t>
  </si>
  <si>
    <t>Là Văn Lương</t>
  </si>
  <si>
    <t>Bản Huổi Khinh</t>
  </si>
  <si>
    <t>TỔNG HỢP DANH SÁCH KẾT QUẢ HỖ TRỢ THỰC TẾ CÁC HỘ GIA ĐÌNH NGƯỜI CÓ CÔNG ĐƯỢC HỖ TRỢ VỀ NHÀ Ở THEO QUYẾT ĐỊNH SỐ 22/2013/QĐ-TTG NGÀY 26/4/2013 CỦA THỦ TƯỚNG CHÍNH PHỦ (CÁC TRƯỜNG HỢP THUỘC ĐỀ ÁN ĐÃ ĐƯỢC BỘ LAO ĐỘNG - THƯƠNG BINH VÀ XÃ HỘI THẨM TRA TÍNH ĐẾN 31/5/2017</t>
  </si>
  <si>
    <t>TRÊN ĐỊA BÀN HUYỆN SÔNG MÃ</t>
  </si>
  <si>
    <t>XÃ BÓ SINH</t>
  </si>
  <si>
    <t xml:space="preserve">Tòng Thị Hặc </t>
  </si>
  <si>
    <t>Pá Ma</t>
  </si>
  <si>
    <t xml:space="preserve">Vì Văn Khó </t>
  </si>
  <si>
    <t>Chất độc HH</t>
  </si>
  <si>
    <t xml:space="preserve">Lò Thị Dom </t>
  </si>
  <si>
    <t>Bản Dạ</t>
  </si>
  <si>
    <t>XÃ CHIỀNG EN</t>
  </si>
  <si>
    <t>Lò Thị Biển</t>
  </si>
  <si>
    <t>Huổi Én</t>
  </si>
  <si>
    <t>Cút Văn Cờ</t>
  </si>
  <si>
    <t>Huổi Han</t>
  </si>
  <si>
    <t>Tòng Văn Đôi</t>
  </si>
  <si>
    <t xml:space="preserve">Hoạt động kháng chiến </t>
  </si>
  <si>
    <t>Bản Lưng</t>
  </si>
  <si>
    <t>Quàng Văn Sơn</t>
  </si>
  <si>
    <t>Lò Thị Chư</t>
  </si>
  <si>
    <t>Lò Thị E</t>
  </si>
  <si>
    <t>Hua Lưng</t>
  </si>
  <si>
    <t>Quàng Văn Tài</t>
  </si>
  <si>
    <t>XÃ CHIỀNG SƠ</t>
  </si>
  <si>
    <t>Trần Ngọc Thỉnh</t>
  </si>
  <si>
    <t>Bản Thắng Lợi</t>
  </si>
  <si>
    <t>Quàng Văn Sẳng</t>
  </si>
  <si>
    <t>Bản Đứa 1</t>
  </si>
  <si>
    <t>Dương Hữu Ngà</t>
  </si>
  <si>
    <t>Bản Mâm</t>
  </si>
  <si>
    <t xml:space="preserve">Bạc Cầm Inh </t>
  </si>
  <si>
    <t>Bản Nà Cần 2</t>
  </si>
  <si>
    <t>XÃ CHIỀNG KHƯƠNG</t>
  </si>
  <si>
    <t>Lường Thị Hiên</t>
  </si>
  <si>
    <t>Bản Hưng Hà</t>
  </si>
  <si>
    <t>Đèo Văn Păn</t>
  </si>
  <si>
    <t>Chiềng Khương</t>
  </si>
  <si>
    <t>Trương Công Uẩn</t>
  </si>
  <si>
    <t>Bản Khương Tiên</t>
  </si>
  <si>
    <t>Trần Văn Lia</t>
  </si>
  <si>
    <t>Liên Hồng</t>
  </si>
  <si>
    <t>Trần Thị Tuất</t>
  </si>
  <si>
    <t>Vì Văn Ngót</t>
  </si>
  <si>
    <t>Bản Phụ</t>
  </si>
  <si>
    <t>Lò Văn Chiu</t>
  </si>
  <si>
    <t>Nguyễn Hoa Lư</t>
  </si>
  <si>
    <t>Bản Thống Nhất</t>
  </si>
  <si>
    <t>XÃ NẬM TY</t>
  </si>
  <si>
    <t>Quàng Văn Nghéo</t>
  </si>
  <si>
    <t>Nà Hay</t>
  </si>
  <si>
    <t>Cà Thị Lun</t>
  </si>
  <si>
    <t>Nà Hiểm</t>
  </si>
  <si>
    <t>Lường Văn Hặc</t>
  </si>
  <si>
    <t>Phiêng Đìn</t>
  </si>
  <si>
    <t>Tòng Văn Oan</t>
  </si>
  <si>
    <t>Nà Phung</t>
  </si>
  <si>
    <t>XÃ CHIỀNG PHUNG</t>
  </si>
  <si>
    <t>Quàng Văn Mịn</t>
  </si>
  <si>
    <t>Bản Nuốt</t>
  </si>
  <si>
    <t>Cà Văn Đón</t>
  </si>
  <si>
    <t>Bản Huổi Tư</t>
  </si>
  <si>
    <t>XÃ NÀ NGHỊU</t>
  </si>
  <si>
    <t>Trần Thượng Tế</t>
  </si>
  <si>
    <t>Quyết Tiến</t>
  </si>
  <si>
    <t>Nguyễn Mạnh Thường</t>
  </si>
  <si>
    <t>Xóm 3</t>
  </si>
  <si>
    <t>Đinh Công Tiến</t>
  </si>
  <si>
    <t xml:space="preserve">Tây Hồ </t>
  </si>
  <si>
    <t>Tòng Thị Tích</t>
  </si>
  <si>
    <t>Nà Hin</t>
  </si>
  <si>
    <t>Nà Nghịu 2</t>
  </si>
  <si>
    <t>Lường Văn Chấm</t>
  </si>
  <si>
    <t>Bản Thón</t>
  </si>
  <si>
    <t>Mòng Văn Lả</t>
  </si>
  <si>
    <t>Hà Văn Lưu</t>
  </si>
  <si>
    <t>Nà Lìu</t>
  </si>
  <si>
    <t>Đinh Việt Triều</t>
  </si>
  <si>
    <t>Xóm 1</t>
  </si>
  <si>
    <t>Trần Xuân Ơ</t>
  </si>
  <si>
    <t>Xóm 2</t>
  </si>
  <si>
    <t>XÃ HUỔI MỘT</t>
  </si>
  <si>
    <t>Bản Pản</t>
  </si>
  <si>
    <t>Lường Văn Diện</t>
  </si>
  <si>
    <t>Pá Công</t>
  </si>
  <si>
    <t>Vì Văn Thu</t>
  </si>
  <si>
    <t>Bản Kéo</t>
  </si>
  <si>
    <t>Lò Thị Liêng</t>
  </si>
  <si>
    <t>Ta Hốc</t>
  </si>
  <si>
    <t>Tòng Văn E</t>
  </si>
  <si>
    <t>Nà Hạ</t>
  </si>
  <si>
    <t>Lò Thị Hó</t>
  </si>
  <si>
    <t>XÃ MƯỜNG LẦM</t>
  </si>
  <si>
    <t>Lò Văn Bóng</t>
  </si>
  <si>
    <t>Bản Mường Nưa</t>
  </si>
  <si>
    <t>Tòng Văn Bình</t>
  </si>
  <si>
    <t>Tòng Quyết Định</t>
  </si>
  <si>
    <t>Lò Văn Liêng</t>
  </si>
  <si>
    <t>Quàng Văn Khẩn</t>
  </si>
  <si>
    <t>Bản Phèn</t>
  </si>
  <si>
    <t>Quàng Thị Lả</t>
  </si>
  <si>
    <t>Trịnh Xuân Ngũ</t>
  </si>
  <si>
    <t>Lò Thị Ùi</t>
  </si>
  <si>
    <t>Lò Văn Giao</t>
  </si>
  <si>
    <t>Quàng Văn Than</t>
  </si>
  <si>
    <t>Bạc Cầm Sâm</t>
  </si>
  <si>
    <t>Bản Mường Cang</t>
  </si>
  <si>
    <t>Lò Quang Nạt</t>
  </si>
  <si>
    <t>Lò Văn Cản</t>
  </si>
  <si>
    <t>Mường Nưa II</t>
  </si>
  <si>
    <t>Cà Văn Dung</t>
  </si>
  <si>
    <t>Cà Văn Dinh</t>
  </si>
  <si>
    <t>XÃ CHIỀNG CANG</t>
  </si>
  <si>
    <t xml:space="preserve">Lò Văn Tưới </t>
  </si>
  <si>
    <t>Bản Bằng Lậc</t>
  </si>
  <si>
    <t xml:space="preserve">Quàng Văn Saư </t>
  </si>
  <si>
    <t>Bản Chiềng Cang</t>
  </si>
  <si>
    <t xml:space="preserve">Cầm Văn Khun </t>
  </si>
  <si>
    <t>Bản Bó Bon</t>
  </si>
  <si>
    <t xml:space="preserve">Cầm Thị Inh </t>
  </si>
  <si>
    <t>Bản Chiềng Xôm</t>
  </si>
  <si>
    <t>XÃ MƯỜNG CAI</t>
  </si>
  <si>
    <t xml:space="preserve">Lường Văn Chựa </t>
  </si>
  <si>
    <t>Bản Buôm Pàn</t>
  </si>
  <si>
    <t>Quàng Thị Sum</t>
  </si>
  <si>
    <t xml:space="preserve">Vàng A Nênh   </t>
  </si>
  <si>
    <t>Bản Ta Lát</t>
  </si>
  <si>
    <t>XÃ MƯỜNG SAI</t>
  </si>
  <si>
    <t>Hoàng Văn Sáng</t>
  </si>
  <si>
    <t>Bản Tân Hống</t>
  </si>
  <si>
    <t>Tòng Văn Sổ</t>
  </si>
  <si>
    <t>Lò Văn Cu</t>
  </si>
  <si>
    <t>XÃ ĐỨA MÒN</t>
  </si>
  <si>
    <t>Quàng Văn Ưa</t>
  </si>
  <si>
    <t>Bản Hin Pẻn</t>
  </si>
  <si>
    <t>Lèo Văn Ngá</t>
  </si>
  <si>
    <t>Bản Nà Lốc</t>
  </si>
  <si>
    <t>XÃ MƯỜNG HUNG</t>
  </si>
  <si>
    <t>Lò Văn Hỏi</t>
  </si>
  <si>
    <t>Bản Mường Hung</t>
  </si>
  <si>
    <t xml:space="preserve">Vũ Thị Khánh </t>
  </si>
  <si>
    <t>Bản Hát 8</t>
  </si>
  <si>
    <t xml:space="preserve">Cầm Văn Sai </t>
  </si>
  <si>
    <t>Bản Mường Tở</t>
  </si>
  <si>
    <t>Lò Văn Liệt</t>
  </si>
  <si>
    <t>Bản Phiêng Pẻn</t>
  </si>
  <si>
    <t>XÃ CHIỀNG KHOONG</t>
  </si>
  <si>
    <t>Quàng Thị Địa</t>
  </si>
  <si>
    <t>Hua Na</t>
  </si>
  <si>
    <t>Nguyễn Văn Bền</t>
  </si>
  <si>
    <t>Hoàng Mã</t>
  </si>
  <si>
    <t>Liên Phương</t>
  </si>
  <si>
    <t>Lò Thị So</t>
  </si>
  <si>
    <t>Lò Văn Chú</t>
  </si>
  <si>
    <t>Dương Đức Long</t>
  </si>
  <si>
    <t>Hải Sơn I</t>
  </si>
  <si>
    <t>Quàng Văn Diêu</t>
  </si>
  <si>
    <t>Bản Pìn</t>
  </si>
  <si>
    <t>Lường Văn Hoa</t>
  </si>
  <si>
    <t>Púng Kiểng</t>
  </si>
  <si>
    <t>Lường Văn Dét</t>
  </si>
  <si>
    <t>Má Lươi</t>
  </si>
  <si>
    <t>Đoàn Văn Toà</t>
  </si>
  <si>
    <t>Lường Thị Lun</t>
  </si>
  <si>
    <t>Cang Nưa</t>
  </si>
  <si>
    <t>Lò Văn Ổn</t>
  </si>
  <si>
    <t>Lê Minh Diến</t>
  </si>
  <si>
    <t>Đào Xuân Tùng</t>
  </si>
  <si>
    <t>Lường Văn Quán</t>
  </si>
  <si>
    <t>Bản Chiên</t>
  </si>
  <si>
    <t>Và Bua Chớ</t>
  </si>
  <si>
    <t>Búa Cốp</t>
  </si>
  <si>
    <t>Quàng Văn Nin</t>
  </si>
  <si>
    <t>Lường Văn Hon</t>
  </si>
  <si>
    <t xml:space="preserve">Bản Púng </t>
  </si>
  <si>
    <t>XÃ PÚ BẨU</t>
  </si>
  <si>
    <t>Sùng Súa Vừ</t>
  </si>
  <si>
    <t>Pá Lâu I</t>
  </si>
  <si>
    <t>Lường Văn Cu</t>
  </si>
  <si>
    <t>Bản Hặp</t>
  </si>
  <si>
    <t>XÃ YÊN HƯNG</t>
  </si>
  <si>
    <t>Lường Văn Đun</t>
  </si>
  <si>
    <t>Bản Pái</t>
  </si>
  <si>
    <t>Phạm Mạnh Hùng</t>
  </si>
  <si>
    <t>Hưng Mã</t>
  </si>
  <si>
    <t>Bang Dưới</t>
  </si>
  <si>
    <t>Lò Thị Bặt</t>
  </si>
  <si>
    <t>Nà Dìa</t>
  </si>
  <si>
    <t>Bang Trên</t>
  </si>
  <si>
    <t>Quàng Văn Mọc</t>
  </si>
  <si>
    <t>Tau Hay</t>
  </si>
  <si>
    <t>THỊ TRẤN SÔNG MÃ</t>
  </si>
  <si>
    <t xml:space="preserve">Nguyễn Thị Sửu </t>
  </si>
  <si>
    <t>Tổ dân phố 1</t>
  </si>
  <si>
    <t>Lường Thị Địa</t>
  </si>
  <si>
    <t>Phạm Thị Thơi</t>
  </si>
  <si>
    <t>Tổ dân phố 2</t>
  </si>
  <si>
    <t>Hà Văn Tiến</t>
  </si>
  <si>
    <t>Tổ dân phố 3</t>
  </si>
  <si>
    <t>Phan Huy Thuyên</t>
  </si>
  <si>
    <t>Tổ dân phố 4</t>
  </si>
  <si>
    <t>Nguyễn Thị Hảo</t>
  </si>
  <si>
    <t>Hoàng Minh Trực</t>
  </si>
  <si>
    <t>Lò Thị Điêu</t>
  </si>
  <si>
    <t>Nguyễn Văn Đẩu</t>
  </si>
  <si>
    <t>Tổ dân phố 6</t>
  </si>
  <si>
    <t>Hoàng Thị Đỗ</t>
  </si>
  <si>
    <t>Cao Thị Quý</t>
  </si>
  <si>
    <t>Tổ dân phố 8</t>
  </si>
  <si>
    <t>Tô Minh Duẩn</t>
  </si>
  <si>
    <t>Chu Thị Toàn</t>
  </si>
  <si>
    <t>Tổ dân phố 9</t>
  </si>
  <si>
    <t>Ngô Tiến Lực</t>
  </si>
  <si>
    <t>Tổ dân phố 10</t>
  </si>
  <si>
    <t>Lò Thị Dim</t>
  </si>
  <si>
    <t>Tổ dân phố 11</t>
  </si>
  <si>
    <t>Đỗ Hữu Toàn</t>
  </si>
  <si>
    <t>Tổ dân phố 12</t>
  </si>
  <si>
    <t>Bùi Văn Niên</t>
  </si>
  <si>
    <t>Tổ dân phố 5</t>
  </si>
  <si>
    <t>Đoàn Thanh Quy</t>
  </si>
  <si>
    <t xml:space="preserve">Lò Văn Chuông </t>
  </si>
  <si>
    <t>Nguyễn Thị Tỉnh</t>
  </si>
  <si>
    <t>Lường Văn Chuông</t>
  </si>
  <si>
    <t>Nguyễn Như Sơn</t>
  </si>
  <si>
    <t>Nguyễn Văn Phán</t>
  </si>
  <si>
    <t xml:space="preserve">Ngô Thị Mong </t>
  </si>
  <si>
    <t>Trần Quang Hùng</t>
  </si>
  <si>
    <t>Cà Văn Sam</t>
  </si>
  <si>
    <t>Lò Văn Quỳnh</t>
  </si>
  <si>
    <t>Trần Trọng Đước</t>
  </si>
  <si>
    <t>Trần Thị Sửu</t>
  </si>
  <si>
    <t>Nguyễn Thị Năng</t>
  </si>
  <si>
    <t>Lò Thị Đôi</t>
  </si>
  <si>
    <t>Dương Thị Toán</t>
  </si>
  <si>
    <t>Nguyễn Quốc Hồng</t>
  </si>
  <si>
    <t>Dương Hữu Tuấn</t>
  </si>
  <si>
    <t>Mai Thị Phượng</t>
  </si>
  <si>
    <t>Nghiêm Thị Hồng</t>
  </si>
  <si>
    <t>Bạc Cầm Điện</t>
  </si>
  <si>
    <t>Bản Phống III</t>
  </si>
  <si>
    <t>Bạc Thị Ón</t>
  </si>
  <si>
    <t>Bạc Cầm Khích</t>
  </si>
  <si>
    <t>Tòng Văn Pẹm</t>
  </si>
  <si>
    <t>Bản Phống I</t>
  </si>
  <si>
    <t>Lò Văn Xin</t>
  </si>
  <si>
    <t>Lò Thị Lụng</t>
  </si>
  <si>
    <t>Lò Văn Tui</t>
  </si>
  <si>
    <t>Lò Văn Nố</t>
  </si>
  <si>
    <t>Vì Văn Nọi</t>
  </si>
  <si>
    <t>Quàng Văn Ộng</t>
  </si>
  <si>
    <t>Bản Phống II</t>
  </si>
  <si>
    <t>Tòng Văn An</t>
  </si>
  <si>
    <t xml:space="preserve">Bản Phống II </t>
  </si>
  <si>
    <t>Lường Văn Sượng</t>
  </si>
  <si>
    <t xml:space="preserve">Lường Văn Uấn </t>
  </si>
  <si>
    <t>Bản Co Tòng</t>
  </si>
  <si>
    <t>Lường Thị Inh</t>
  </si>
  <si>
    <t>Lường Văn Beo</t>
  </si>
  <si>
    <t>Quàng Thị Pành</t>
  </si>
  <si>
    <t>Bản Huổi Én</t>
  </si>
  <si>
    <t>Lò Văn Phông</t>
  </si>
  <si>
    <t>Bản Nà Lằng</t>
  </si>
  <si>
    <t>Lò Văn Thang</t>
  </si>
  <si>
    <t>Lò Thị Muôn</t>
  </si>
  <si>
    <t>Lò Văn Phe</t>
  </si>
  <si>
    <t>Cà Văn Khôm</t>
  </si>
  <si>
    <t>Cà Văn Khộ</t>
  </si>
  <si>
    <t>Đèo Văn Dóm</t>
  </si>
  <si>
    <t>Quàng Thị Hịa</t>
  </si>
  <si>
    <t>Lò Văn En</t>
  </si>
  <si>
    <t>Lò Văn Ổng</t>
  </si>
  <si>
    <t>Lường Văn Hom</t>
  </si>
  <si>
    <t>Bản Mới</t>
  </si>
  <si>
    <t>Giàng Thị Mỷ</t>
  </si>
  <si>
    <t>Bản Nà Bó</t>
  </si>
  <si>
    <t>Cho Vã Mua</t>
  </si>
  <si>
    <t>Lường Văn Biện</t>
  </si>
  <si>
    <t>Bản Huổi Pàn</t>
  </si>
  <si>
    <t>Bản Huổi Han</t>
  </si>
  <si>
    <t>Lò Văn Tố</t>
  </si>
  <si>
    <t>Cút Văn Kho</t>
  </si>
  <si>
    <t>Lường Văn Sượi</t>
  </si>
  <si>
    <t>Lường Văn Dương</t>
  </si>
  <si>
    <t>Lường Văn Sịnh</t>
  </si>
  <si>
    <t>Quàng Văn Bang</t>
  </si>
  <si>
    <t>Lường Văn Lẻ</t>
  </si>
  <si>
    <t>Quàng Văn Ôn</t>
  </si>
  <si>
    <t>Cà Thị Kanh</t>
  </si>
  <si>
    <t>Đèo Văn Hao</t>
  </si>
  <si>
    <t>Lò Văn Pức</t>
  </si>
  <si>
    <t>Lường Văn Dịnh</t>
  </si>
  <si>
    <t>Quàng Văn Túng</t>
  </si>
  <si>
    <t>Bản Pá Nì</t>
  </si>
  <si>
    <t>Cà Văn Yên</t>
  </si>
  <si>
    <t xml:space="preserve">Bản Pá Nì </t>
  </si>
  <si>
    <t>Lò Văn Tay</t>
  </si>
  <si>
    <t>Ban Lưng</t>
  </si>
  <si>
    <t>Hà Văn Ýn</t>
  </si>
  <si>
    <t>Quàng Văn Anh</t>
  </si>
  <si>
    <t>Lò Văn Khoán</t>
  </si>
  <si>
    <t>Lường Văn Hương</t>
  </si>
  <si>
    <t>Vì  Văn Ưạ</t>
  </si>
  <si>
    <t>Lò Văn Hiên</t>
  </si>
  <si>
    <t>Lường Thị Lanh</t>
  </si>
  <si>
    <t>Lò Văn Thải</t>
  </si>
  <si>
    <t>Cà Văn Thủy</t>
  </si>
  <si>
    <t>Cà Văn Tun</t>
  </si>
  <si>
    <t>Hà Văn Yêu</t>
  </si>
  <si>
    <t>Cà Văn Khúi</t>
  </si>
  <si>
    <t>Hà Văn Tún</t>
  </si>
  <si>
    <t>Quàng Văn Ky</t>
  </si>
  <si>
    <t>Tòng Văn Ết</t>
  </si>
  <si>
    <t>Vì Văn Khủn</t>
  </si>
  <si>
    <t>Quàng Văn Thinh</t>
  </si>
  <si>
    <t>Lường Văn Phanh</t>
  </si>
  <si>
    <t>Bản Co Muông</t>
  </si>
  <si>
    <t>Quàng Văn Póm</t>
  </si>
  <si>
    <t>Lò Văn Puồn</t>
  </si>
  <si>
    <t>Tòng Văn Song</t>
  </si>
  <si>
    <t>Lò Văn Ố</t>
  </si>
  <si>
    <t xml:space="preserve">Bản Lọng  Xày </t>
  </si>
  <si>
    <t>Vì Văn È</t>
  </si>
  <si>
    <t>Đèo Văn E</t>
  </si>
  <si>
    <t>Lường Văn Liên</t>
  </si>
  <si>
    <t>Đèo Văn Ún</t>
  </si>
  <si>
    <t>Bản Hua Lưng</t>
  </si>
  <si>
    <t>Cà Thị Bang</t>
  </si>
  <si>
    <t>Tòng Văn Mầng</t>
  </si>
  <si>
    <t>Lò Thị Phe</t>
  </si>
  <si>
    <t>Lò Văn Héo</t>
  </si>
  <si>
    <t>Bản Phiêng Pe</t>
  </si>
  <si>
    <t>Vì Văn Lệt</t>
  </si>
  <si>
    <t>Bản Nà Cần 1</t>
  </si>
  <si>
    <t>Bản Nà Luồng</t>
  </si>
  <si>
    <t>Giàng Kia Cha</t>
  </si>
  <si>
    <t>Sài Lương 1</t>
  </si>
  <si>
    <t>Cà Văn Lánh</t>
  </si>
  <si>
    <t>Lường Văn Pảo</t>
  </si>
  <si>
    <t>Bản Phiêng Xa</t>
  </si>
  <si>
    <t>Bản Huổi Cát</t>
  </si>
  <si>
    <t>Vì Văn Phịnh</t>
  </si>
  <si>
    <t>Lò Văn Bạt</t>
  </si>
  <si>
    <t>Phan Thanh Điềm</t>
  </si>
  <si>
    <t>Quảng Tiến</t>
  </si>
  <si>
    <t>Bản Nà Sặng</t>
  </si>
  <si>
    <t>Quàng Thị Le</t>
  </si>
  <si>
    <t xml:space="preserve">Lò Thị Tói </t>
  </si>
  <si>
    <t>Quàng Văn Mứn</t>
  </si>
  <si>
    <t>Quàng Văn Lùn</t>
  </si>
  <si>
    <t>Bản Huổi Hịa</t>
  </si>
  <si>
    <t>Cà Văn Mốn</t>
  </si>
  <si>
    <t>Đèo Văn Khốn</t>
  </si>
  <si>
    <t>Lò Văn Phụng</t>
  </si>
  <si>
    <t>Lò Văn Mật</t>
  </si>
  <si>
    <t>Lường Văn Són</t>
  </si>
  <si>
    <t>Trần Văn Thuận</t>
  </si>
  <si>
    <t>Bản Nà Lốc 1</t>
  </si>
  <si>
    <t>Nguyễn Quang Vinh</t>
  </si>
  <si>
    <t>Thống Nhất</t>
  </si>
  <si>
    <t>Lường Văn Bơ</t>
  </si>
  <si>
    <t>Bản Chiềng Khương</t>
  </si>
  <si>
    <t>Hà Văn Xướng</t>
  </si>
  <si>
    <t>Cà Văn Luông</t>
  </si>
  <si>
    <t>Lưu Văn Chúng</t>
  </si>
  <si>
    <t>Khương Tiên</t>
  </si>
  <si>
    <t>Trần Thị Chín</t>
  </si>
  <si>
    <t>Lưu Văn Nhận</t>
  </si>
  <si>
    <t>Nguyễn Nhị Thập</t>
  </si>
  <si>
    <t>Ưng Xuân Hiệp</t>
  </si>
  <si>
    <t>Nguyễn Văn Tạo</t>
  </si>
  <si>
    <t>Bản Nam Tiến</t>
  </si>
  <si>
    <t>Nguyễn Văn Giáp</t>
  </si>
  <si>
    <t>Bản Nam Tiến</t>
  </si>
  <si>
    <t>Cầm Văn Pính</t>
  </si>
  <si>
    <t>Bản Bó</t>
  </si>
  <si>
    <t>Cầm Văn Thịnh</t>
  </si>
  <si>
    <t>Lò Văn Chồm</t>
  </si>
  <si>
    <t>Tòng Văn Lếch</t>
  </si>
  <si>
    <t>Ten Pạnh</t>
  </si>
  <si>
    <t>Bản Puông</t>
  </si>
  <si>
    <t>Cầm Văn Puồn</t>
  </si>
  <si>
    <t>Bản Híp</t>
  </si>
  <si>
    <t>Nguyễn Hữu Ẩn</t>
  </si>
  <si>
    <t>Bản Hưng Hà</t>
  </si>
  <si>
    <t>Bản Pục</t>
  </si>
  <si>
    <t>Cà Văn Ành</t>
  </si>
  <si>
    <t>Cà Văn Chọ</t>
  </si>
  <si>
    <t>Bản Búa</t>
  </si>
  <si>
    <t>Nguyễn Hồng Tuân</t>
  </si>
  <si>
    <t>Bản Tiên Sơn</t>
  </si>
  <si>
    <t>Trần Anh Phóng</t>
  </si>
  <si>
    <t>Nguyễn Thị Gái</t>
  </si>
  <si>
    <t>Giàng Sếnh Súa</t>
  </si>
  <si>
    <t>Bản Hua Cắt</t>
  </si>
  <si>
    <t>Quàng Văn Ựa</t>
  </si>
  <si>
    <t>Bản Pàn</t>
  </si>
  <si>
    <t>Lò Văn Ẹ</t>
  </si>
  <si>
    <t>Lường Văn Sịch</t>
  </si>
  <si>
    <t>Lò Thị Khâng</t>
  </si>
  <si>
    <t>Bản Đứa</t>
  </si>
  <si>
    <t>Bản Nà Hay</t>
  </si>
  <si>
    <t>Cà Văn Tọ</t>
  </si>
  <si>
    <t>Lường Văn Dinh</t>
  </si>
  <si>
    <t>Bản Nà Pàn</t>
  </si>
  <si>
    <t>Lường Văn Hiêng</t>
  </si>
  <si>
    <t>Tòng Văn Chung</t>
  </si>
  <si>
    <t>Tòng Văn Hóa</t>
  </si>
  <si>
    <t>Tòng Văn Miến</t>
  </si>
  <si>
    <t>Lường Văn Hứn</t>
  </si>
  <si>
    <t>Quàng Văn Chực</t>
  </si>
  <si>
    <t>Bản Nà Khựa</t>
  </si>
  <si>
    <t>Lường Văn Xín</t>
  </si>
  <si>
    <t>Lò Văn Vương</t>
  </si>
  <si>
    <t>Lò Văn Tện</t>
  </si>
  <si>
    <t>Quàng Văn Chảnh</t>
  </si>
  <si>
    <t>Bản Nà Mện</t>
  </si>
  <si>
    <t>Quàng Văn Ộ</t>
  </si>
  <si>
    <t xml:space="preserve">Bản Mòn </t>
  </si>
  <si>
    <t>Lường Văn Mòn</t>
  </si>
  <si>
    <t>Lường Văn Khôn</t>
  </si>
  <si>
    <t>Bản Song Còn</t>
  </si>
  <si>
    <t>Lò Văn Giát</t>
  </si>
  <si>
    <t>Lường Văn Xum</t>
  </si>
  <si>
    <t>Lò Văn Ích</t>
  </si>
  <si>
    <t>Quàng Văn Pí</t>
  </si>
  <si>
    <t>Lò Văn Quýnh</t>
  </si>
  <si>
    <t>Bản Ỏ En</t>
  </si>
  <si>
    <t>Lò Văn Hun</t>
  </si>
  <si>
    <t>Lò Văn Nguyện</t>
  </si>
  <si>
    <t>Bản Phiêng Chiềng</t>
  </si>
  <si>
    <t>Quàng Văn Dọn</t>
  </si>
  <si>
    <t>Lường Văn  Chưa</t>
  </si>
  <si>
    <t>Bản Pịn</t>
  </si>
  <si>
    <t>Lường Văn Xìa</t>
  </si>
  <si>
    <t>Lường Văn Giang</t>
  </si>
  <si>
    <t>Cà Văn Đôn</t>
  </si>
  <si>
    <t>Bản Nà Sàng</t>
  </si>
  <si>
    <t>Lò Văn Mệt</t>
  </si>
  <si>
    <t>Bản Nà Sàng,</t>
  </si>
  <si>
    <t>Bản Chéo</t>
  </si>
  <si>
    <t>Lường Văn Miên</t>
  </si>
  <si>
    <t>Bản Củ Bú</t>
  </si>
  <si>
    <t>Lường Văn Ổng</t>
  </si>
  <si>
    <t>Lường Văn Âng</t>
  </si>
  <si>
    <t>Lành Văn Nơi</t>
  </si>
  <si>
    <t>Phạm Nhật Lệ</t>
  </si>
  <si>
    <t xml:space="preserve">Xóm 5 </t>
  </si>
  <si>
    <t>Phạm Quang Hải</t>
  </si>
  <si>
    <t>Quyết Thắng</t>
  </si>
  <si>
    <t>Hoàng Văn Đật</t>
  </si>
  <si>
    <t>Lò Văn Pát</t>
  </si>
  <si>
    <t>Trần Vũ Minh</t>
  </si>
  <si>
    <t>B.Quyết Thắng</t>
  </si>
  <si>
    <t>Phạm Ngọc Tiến</t>
  </si>
  <si>
    <t>Bản Trại Giống</t>
  </si>
  <si>
    <t>Nguyễn Văn Thọ</t>
  </si>
  <si>
    <t>Bản Nà Nghịu 2</t>
  </si>
  <si>
    <t>Lành Văn Phiến</t>
  </si>
  <si>
    <t>Bản Nà Nghịu 1</t>
  </si>
  <si>
    <t>Cầm Văn Hoà</t>
  </si>
  <si>
    <t>Quàng Văn Lanh</t>
  </si>
  <si>
    <t>Vũ Xuân Thường</t>
  </si>
  <si>
    <t>Vũ Tân Phong</t>
  </si>
  <si>
    <t xml:space="preserve">Quàng Thị Sam </t>
  </si>
  <si>
    <t>Nà Là</t>
  </si>
  <si>
    <t>Bản Nà Hin</t>
  </si>
  <si>
    <t>Hà Văn Tằm</t>
  </si>
  <si>
    <t>Bản Mung</t>
  </si>
  <si>
    <t>Tòng Văn Bất</t>
  </si>
  <si>
    <t>Lò Thị Lâu</t>
  </si>
  <si>
    <t>Lò Văn Phơn</t>
  </si>
  <si>
    <t>Lò Văn Thưởng</t>
  </si>
  <si>
    <t>Lò Văn Puôn</t>
  </si>
  <si>
    <t>Trần Thị Tước</t>
  </si>
  <si>
    <t>Mai Thị Thập</t>
  </si>
  <si>
    <t>Vũ Xuân Tiền</t>
  </si>
  <si>
    <t>Nguyễn Xuân Cư</t>
  </si>
  <si>
    <t>Vì Văn Tra</t>
  </si>
  <si>
    <t>Bản Nà Là</t>
  </si>
  <si>
    <t>Quàng Văn Lói</t>
  </si>
  <si>
    <t>Bản Nà Lươi</t>
  </si>
  <si>
    <t>Quàng Văn Bảo</t>
  </si>
  <si>
    <t>Lò Văn Pít</t>
  </si>
  <si>
    <t>Lò Văn Hinh</t>
  </si>
  <si>
    <t>Lò Văn Nhao</t>
  </si>
  <si>
    <t>Lường Thị Che</t>
  </si>
  <si>
    <t>Phan Minh Khương</t>
  </si>
  <si>
    <t>Lê Hồng Phong</t>
  </si>
  <si>
    <t>Lê Đức Đoàn</t>
  </si>
  <si>
    <t xml:space="preserve">Lê Hồng Phong </t>
  </si>
  <si>
    <t>Lường Văn Tộ</t>
  </si>
  <si>
    <t>Lò Sơn Tiến</t>
  </si>
  <si>
    <t>Lò Văn Ém</t>
  </si>
  <si>
    <t xml:space="preserve">Nà Nghịu 1 </t>
  </si>
  <si>
    <t>Hà Văn Tỉnh</t>
  </si>
  <si>
    <t>Nà Nghịu 1</t>
  </si>
  <si>
    <t>Lường Văn Nhuội</t>
  </si>
  <si>
    <t>Bản Phòng Sài</t>
  </si>
  <si>
    <t>Lò Thị Panh</t>
  </si>
  <si>
    <t>Vũ Duy Hoè</t>
  </si>
  <si>
    <t>Bản Hưng Mai</t>
  </si>
  <si>
    <t>Nguyễn Minh Đức</t>
  </si>
  <si>
    <t>Trần Ngọc Hàm</t>
  </si>
  <si>
    <t>Nguyễn Văn Mầm</t>
  </si>
  <si>
    <t>Đỗ Sỹ Hò</t>
  </si>
  <si>
    <t>Nguyễn Xuân Lan</t>
  </si>
  <si>
    <t>Đặng Ngọc Tiến</t>
  </si>
  <si>
    <t>Đặng Ngọc Bội</t>
  </si>
  <si>
    <t>Dương Xuân Thái</t>
  </si>
  <si>
    <t>Bản Nà Lìu</t>
  </si>
  <si>
    <t>Bản Nậm Pù A</t>
  </si>
  <si>
    <t>Cút Văn Mâu</t>
  </si>
  <si>
    <t>Lò Văn Tú</t>
  </si>
  <si>
    <t>Vì Văn Tỏ</t>
  </si>
  <si>
    <t>Pá Mằn</t>
  </si>
  <si>
    <t>Lường Văn Lăm</t>
  </si>
  <si>
    <t>Bản Pá Công</t>
  </si>
  <si>
    <t>Tòng Văn Lanh</t>
  </si>
  <si>
    <t>Lò Văn Khăm</t>
  </si>
  <si>
    <t>Bản Nậm Pù B</t>
  </si>
  <si>
    <t>Lò Văn Choi</t>
  </si>
  <si>
    <t>Quàng Văn Siêng</t>
  </si>
  <si>
    <t>Bản Ta Hốc</t>
  </si>
  <si>
    <t>Vì Văn Đôi</t>
  </si>
  <si>
    <t>Tòng Văn Le</t>
  </si>
  <si>
    <t>Bản Co Kiểng</t>
  </si>
  <si>
    <t>Lò Văn Ò</t>
  </si>
  <si>
    <t>Bản Nà Hạ</t>
  </si>
  <si>
    <t>Bản Lọng Mòn</t>
  </si>
  <si>
    <t>Vì Văn Xương</t>
  </si>
  <si>
    <t>Bản Pá Mằn</t>
  </si>
  <si>
    <t>Lò Thị Dơm</t>
  </si>
  <si>
    <t>Bản Nà Và</t>
  </si>
  <si>
    <t>Lường Văn Nguyễn</t>
  </si>
  <si>
    <t>Bạc Cầm Quyn</t>
  </si>
  <si>
    <t>Bản Mường Tợ</t>
  </si>
  <si>
    <t>Lường Văn Mạnh</t>
  </si>
  <si>
    <t>Quàng Văn So</t>
  </si>
  <si>
    <t>Bản Ngày</t>
  </si>
  <si>
    <t>Quàng Văn Pưới</t>
  </si>
  <si>
    <t>Bản Lấu</t>
  </si>
  <si>
    <t>Bạc Cầm No</t>
  </si>
  <si>
    <t>Lò Văn Thành</t>
  </si>
  <si>
    <t>Lò Văn In</t>
  </si>
  <si>
    <t>Lường Văn Duân</t>
  </si>
  <si>
    <t>Lò Văn Bạt (B)</t>
  </si>
  <si>
    <t>Lò Thị Tun</t>
  </si>
  <si>
    <t>Lường Văn Do</t>
  </si>
  <si>
    <t>Lường Văn Thiêm</t>
  </si>
  <si>
    <t>Lường Văn Chát</t>
  </si>
  <si>
    <t>Lường Văn Tượt</t>
  </si>
  <si>
    <t>Lường Văn De</t>
  </si>
  <si>
    <t>Lường Văn Phái</t>
  </si>
  <si>
    <t>Bản Tà Coọng</t>
  </si>
  <si>
    <t>Lường Thị Som</t>
  </si>
  <si>
    <t>Lò Thị Lưu</t>
  </si>
  <si>
    <t>Lường Văn Phỏng</t>
  </si>
  <si>
    <t>Lò Văn Mao</t>
  </si>
  <si>
    <t>Lò Thị Ay</t>
  </si>
  <si>
    <t>Lò Văn Pong</t>
  </si>
  <si>
    <t>Bản Mường Nưa II</t>
  </si>
  <si>
    <t>Lường Văn Sáy</t>
  </si>
  <si>
    <t>Quàng Văn Tân</t>
  </si>
  <si>
    <t>Cà Văn Uổng</t>
  </si>
  <si>
    <t>Cà Văn Ân</t>
  </si>
  <si>
    <t>Lường Văn Ính</t>
  </si>
  <si>
    <t>Lường Văn Chan</t>
  </si>
  <si>
    <t>Lường Văn Nọi</t>
  </si>
  <si>
    <t>Quàng Thị Xuân</t>
  </si>
  <si>
    <t>Nguyễn Ngọc Bính</t>
  </si>
  <si>
    <t>Bản Kiến Lâm</t>
  </si>
  <si>
    <t>Vũ Đức Hinh</t>
  </si>
  <si>
    <t>Cầm Văn Chồm</t>
  </si>
  <si>
    <t>Bản Hin Phon</t>
  </si>
  <si>
    <t>Cà Thị Chắp</t>
  </si>
  <si>
    <t>Vì Văn Tíu</t>
  </si>
  <si>
    <t>Bản Nhạp</t>
  </si>
  <si>
    <t>Lò Văn Nằn</t>
  </si>
  <si>
    <t>Nguyễn Hữu Phồn</t>
  </si>
  <si>
    <t>Bản Trung Dung</t>
  </si>
  <si>
    <t>Quàng Thị Khun</t>
  </si>
  <si>
    <t>Trần Minh Hải</t>
  </si>
  <si>
    <t>Bản Trung Dũng</t>
  </si>
  <si>
    <t>Cầm Sắc Thoan</t>
  </si>
  <si>
    <t>Lò Văn Chiến</t>
  </si>
  <si>
    <t>Nguyễn Thị Vang</t>
  </si>
  <si>
    <t xml:space="preserve"> Bản Chiềng Xôm</t>
  </si>
  <si>
    <t>Cà Văn Ón</t>
  </si>
  <si>
    <t>Lò Văn Bong</t>
  </si>
  <si>
    <t>Cầm Văn Pâng</t>
  </si>
  <si>
    <t>Quàng Văn Hiu</t>
  </si>
  <si>
    <t>Quàng Văn Pao</t>
  </si>
  <si>
    <t>Bản Tre</t>
  </si>
  <si>
    <t>Lường Văn Hơn</t>
  </si>
  <si>
    <t>Cầm Văn Hiếu</t>
  </si>
  <si>
    <t>Cà Văn Hoa</t>
  </si>
  <si>
    <t>Cầm Văn Piến</t>
  </si>
  <si>
    <t>Lò Văn Túi</t>
  </si>
  <si>
    <t>Bản Bó Lạ</t>
  </si>
  <si>
    <t>Bản Hong Ngay</t>
  </si>
  <si>
    <t>Lò Văn Ngách</t>
  </si>
  <si>
    <t>Lò Văn Khen</t>
  </si>
  <si>
    <t>Lường Văn Ủa</t>
  </si>
  <si>
    <t>B.Phiêng Púng</t>
  </si>
  <si>
    <t>Vì Văn Phạt</t>
  </si>
  <si>
    <t>Vì Thị Đôi</t>
  </si>
  <si>
    <t>Lò Văn Đối</t>
  </si>
  <si>
    <t>Lò Thị Phaứ</t>
  </si>
  <si>
    <t>Lò Thị Yêu</t>
  </si>
  <si>
    <t>Lò Văn Sum</t>
  </si>
  <si>
    <t>Cầm Văn Dong</t>
  </si>
  <si>
    <t>Sộng Bả Chư</t>
  </si>
  <si>
    <t>Lò Văn Khôn</t>
  </si>
  <si>
    <t>Lường Thị Nến</t>
  </si>
  <si>
    <t>Sộng Bả Pạư</t>
  </si>
  <si>
    <t>Bản Huổi Khe</t>
  </si>
  <si>
    <t>Sộng Chống Thao</t>
  </si>
  <si>
    <t>Bản Háng Lìa</t>
  </si>
  <si>
    <t>Vì Quyết Lanh</t>
  </si>
  <si>
    <t>Bản Nà Hò</t>
  </si>
  <si>
    <t>Lò Thị Mòn</t>
  </si>
  <si>
    <t>Quàng Văn Họi</t>
  </si>
  <si>
    <t>Lường Thị Đía</t>
  </si>
  <si>
    <t>Lò Văn Nếu</t>
  </si>
  <si>
    <t>Lò Văn Ynh</t>
  </si>
  <si>
    <t>Bản Lon Sản</t>
  </si>
  <si>
    <t>Lò Văn Lịn</t>
  </si>
  <si>
    <t>Bản Tiên Chung</t>
  </si>
  <si>
    <t>Lò Văn Lê</t>
  </si>
  <si>
    <t>Lò Văn Vân</t>
  </si>
  <si>
    <t>Quàng Văn Ân</t>
  </si>
  <si>
    <t>Vì Văn Sì</t>
  </si>
  <si>
    <t xml:space="preserve"> Tòng Văn Khúi</t>
  </si>
  <si>
    <t>Lò Văn Líu</t>
  </si>
  <si>
    <t>Tòng Văn Khủm</t>
  </si>
  <si>
    <t>Tòng Văn San</t>
  </si>
  <si>
    <t>Lò Thị Việt</t>
  </si>
  <si>
    <t>Bản Buôn</t>
  </si>
  <si>
    <t>Lò Văn Hảy</t>
  </si>
  <si>
    <t>Quàng Văn Kính</t>
  </si>
  <si>
    <t>Cút Văn Nèn</t>
  </si>
  <si>
    <t>Bản Huổi Lạnh</t>
  </si>
  <si>
    <t>Lò Văn May</t>
  </si>
  <si>
    <t>Bản Đứa Luông</t>
  </si>
  <si>
    <t>Lò Văn Tòng</t>
  </si>
  <si>
    <t>Bản Tỉa II</t>
  </si>
  <si>
    <t>Lò Văn Lun</t>
  </si>
  <si>
    <t>Bản Púng Núa</t>
  </si>
  <si>
    <t>Bản Trả Lảy</t>
  </si>
  <si>
    <t>Thào Vua Dơ</t>
  </si>
  <si>
    <t>Bản Nộc Cốc I</t>
  </si>
  <si>
    <t>Lò Văn Quan</t>
  </si>
  <si>
    <t xml:space="preserve">Lò Văn In </t>
  </si>
  <si>
    <t>Bản Nà Tấu I</t>
  </si>
  <si>
    <t xml:space="preserve">Lò Văn Y </t>
  </si>
  <si>
    <t>Huổi Phẩng</t>
  </si>
  <si>
    <t>Bản Phá Thóng</t>
  </si>
  <si>
    <t>Thào Nủ Tủa</t>
  </si>
  <si>
    <t>Bản Nộc Cốc II</t>
  </si>
  <si>
    <t>Bản Đứa Mòn</t>
  </si>
  <si>
    <t>Bản Củ</t>
  </si>
  <si>
    <t>XÃ NẬM MẰN</t>
  </si>
  <si>
    <t>Bản Chả</t>
  </si>
  <si>
    <t>Lò Văn Oai</t>
  </si>
  <si>
    <t>Vì Văn Khoáng</t>
  </si>
  <si>
    <t>Vì Văn Nghiên</t>
  </si>
  <si>
    <t>Lò Văn Ậm</t>
  </si>
  <si>
    <t>Lò Văn Um</t>
  </si>
  <si>
    <t>Bản Nà Cà</t>
  </si>
  <si>
    <t>Lò Văn Bon</t>
  </si>
  <si>
    <t>Lèo Văn An</t>
  </si>
  <si>
    <t>Bản Nà Luông</t>
  </si>
  <si>
    <t>Lò Văn Bô</t>
  </si>
  <si>
    <t>Bản Phiêng Phé</t>
  </si>
  <si>
    <t>Lò Văn Khố</t>
  </si>
  <si>
    <t>Bản Nậm Mằn</t>
  </si>
  <si>
    <t>Lò Văn Khum</t>
  </si>
  <si>
    <t>Bản Co Mạ</t>
  </si>
  <si>
    <t>Bản Ít</t>
  </si>
  <si>
    <t>Bản Phiêng Hoi</t>
  </si>
  <si>
    <t>Lò Văn Mứt</t>
  </si>
  <si>
    <t>Bản Hong Dồm</t>
  </si>
  <si>
    <t>Lò Văn Nhân</t>
  </si>
  <si>
    <t>Bản Nà Nỏng</t>
  </si>
  <si>
    <t>Lò Văn Nhúc</t>
  </si>
  <si>
    <t>Bản Co Cưởm</t>
  </si>
  <si>
    <t>Lành Thị Ná</t>
  </si>
  <si>
    <t>Bản Phai Cầm</t>
  </si>
  <si>
    <t>Lò Thị Pủm</t>
  </si>
  <si>
    <t>Lê Đăng Cải</t>
  </si>
  <si>
    <t>Lù Văn Chinh</t>
  </si>
  <si>
    <t>Bản Pho</t>
  </si>
  <si>
    <t>Cà Thị Tống</t>
  </si>
  <si>
    <t>Lường Văn Thủy</t>
  </si>
  <si>
    <t>Phiêng Lươn</t>
  </si>
  <si>
    <t>Cà Văn Lăm</t>
  </si>
  <si>
    <t>Bản Má Lươi</t>
  </si>
  <si>
    <t>Lò Văn Khẹ</t>
  </si>
  <si>
    <t>Khoong Tợ</t>
  </si>
  <si>
    <t>Phạm Văn Phong</t>
  </si>
  <si>
    <t xml:space="preserve">Hồng Nam </t>
  </si>
  <si>
    <t>Lường Văn Nhúc</t>
  </si>
  <si>
    <t>Quàng Văn Tức</t>
  </si>
  <si>
    <t>Hát Lay</t>
  </si>
  <si>
    <t>Lò Văn Phá</t>
  </si>
  <si>
    <t>Bản Lướt</t>
  </si>
  <si>
    <t>Sùng A Páo</t>
  </si>
  <si>
    <t>Lò Văn Dột</t>
  </si>
  <si>
    <t>Bản Huổi Xim</t>
  </si>
  <si>
    <t>Lò Văn Giót</t>
  </si>
  <si>
    <t>Lường Văn Lin</t>
  </si>
  <si>
    <t>Co Tòng</t>
  </si>
  <si>
    <t>Lèo Văn Hiêng</t>
  </si>
  <si>
    <t xml:space="preserve">Bản Huổi Hào </t>
  </si>
  <si>
    <t>Cầm Văn Ón</t>
  </si>
  <si>
    <t>Đèo Văn Hai</t>
  </si>
  <si>
    <t xml:space="preserve">Nguyễn Đức Hiền </t>
  </si>
  <si>
    <t>Mai  Văn Định</t>
  </si>
  <si>
    <t>Trần Trung Thanh</t>
  </si>
  <si>
    <t>Tạ Thị Biên</t>
  </si>
  <si>
    <t>Nguyễn Văn Diện</t>
  </si>
  <si>
    <t>Trần Quang Nghĩ</t>
  </si>
  <si>
    <t xml:space="preserve">Nguyễn Thị Tuyết </t>
  </si>
  <si>
    <t>Tòng Văn Dênh</t>
  </si>
  <si>
    <t>Phiêng Xim</t>
  </si>
  <si>
    <t>Lường Văn Xuân</t>
  </si>
  <si>
    <t>Bản Lè 2</t>
  </si>
  <si>
    <t>Lường Thị Hu</t>
  </si>
  <si>
    <t>Bản Lè 1</t>
  </si>
  <si>
    <t>Đào Xuân Thưởng</t>
  </si>
  <si>
    <t>Tân Hưng</t>
  </si>
  <si>
    <t>Đặng Minh Giới</t>
  </si>
  <si>
    <t xml:space="preserve">Hải Sơn I </t>
  </si>
  <si>
    <t>Vũ Công Hùy</t>
  </si>
  <si>
    <t>Vũ Văn Giáp</t>
  </si>
  <si>
    <t>Hải Sơn II</t>
  </si>
  <si>
    <t>Trần Văn Kiểu</t>
  </si>
  <si>
    <t>Nguyễn Văn Tố</t>
  </si>
  <si>
    <t>Dương Ngọc Đà</t>
  </si>
  <si>
    <t>Dương Xuân Tích</t>
  </si>
  <si>
    <t>Vì Văn Khụi</t>
  </si>
  <si>
    <t xml:space="preserve">Lò Thị Ón </t>
  </si>
  <si>
    <t>Lường Văn Lự</t>
  </si>
  <si>
    <t>Lò Văn Chôm</t>
  </si>
  <si>
    <t>Co Pô</t>
  </si>
  <si>
    <t>Cà Văn Sùn</t>
  </si>
  <si>
    <t>Quàng Văn Kinh</t>
  </si>
  <si>
    <t>Phiêng Ca</t>
  </si>
  <si>
    <t>Trần Bình Trọng</t>
  </si>
  <si>
    <t>Bản Tau Hay</t>
  </si>
  <si>
    <t>Lò Văn Puần</t>
  </si>
  <si>
    <t>Hà Thị È</t>
  </si>
  <si>
    <t>Tòng Văn Ninh</t>
  </si>
  <si>
    <t>Tòng Văn Chim</t>
  </si>
  <si>
    <t>Quàng Văn Riêng</t>
  </si>
  <si>
    <t>Bản Sòng</t>
  </si>
  <si>
    <t>Lèo Văn Héo</t>
  </si>
  <si>
    <t>Lò Văn Sơn</t>
  </si>
  <si>
    <t>Lường Văn Héo</t>
  </si>
  <si>
    <t>Bản Huổi</t>
  </si>
  <si>
    <t>Tòng Văn Ạp</t>
  </si>
  <si>
    <t>Quàng Thị Lướm</t>
  </si>
  <si>
    <t>Lò Văn Sươi</t>
  </si>
  <si>
    <t>Bản Lẹ</t>
  </si>
  <si>
    <t>Đèo Văn Phe</t>
  </si>
  <si>
    <t>Đèo Văn Mớ</t>
  </si>
  <si>
    <t>Đèo Văn Nun</t>
  </si>
  <si>
    <t>Bản Hua Sòng</t>
  </si>
  <si>
    <t>Cà Văn Kinh</t>
  </si>
  <si>
    <t>Nà Đứa</t>
  </si>
  <si>
    <t>Hà Thị Ón</t>
  </si>
  <si>
    <t>Quàng Thị Thăng</t>
  </si>
  <si>
    <t>Quàng Văn Khó</t>
  </si>
  <si>
    <t>Nà Nong</t>
  </si>
  <si>
    <t>Lò Văn Nhinh</t>
  </si>
  <si>
    <t>Nà Mừ</t>
  </si>
  <si>
    <t>Bản Bua</t>
  </si>
  <si>
    <t>Lò Thị Cu</t>
  </si>
  <si>
    <t>Lò Văn Mòn</t>
  </si>
  <si>
    <t>Cà Văn Ngọ</t>
  </si>
  <si>
    <t>Pá Pao</t>
  </si>
  <si>
    <t>Lò Văn Muân</t>
  </si>
  <si>
    <t>Lụng Há</t>
  </si>
  <si>
    <t>Nà Lằn</t>
  </si>
  <si>
    <t>Lường Văn Pâng</t>
  </si>
  <si>
    <t>Lò Thị Dọn</t>
  </si>
  <si>
    <t>Lò Văn Chính</t>
  </si>
  <si>
    <t>XÃ PÚ PẨU</t>
  </si>
  <si>
    <t>Cà Thị Dính</t>
  </si>
  <si>
    <t>Quàng Văn Hệp</t>
  </si>
  <si>
    <t>Lò Văn Tinh</t>
  </si>
  <si>
    <t>Thào Nhịa Va</t>
  </si>
  <si>
    <t>Bản Mạ Mẩu</t>
  </si>
  <si>
    <t>Giàng Bả Cho</t>
  </si>
  <si>
    <t>Bản Pá Pao</t>
  </si>
  <si>
    <t>Giàng Chữ Thái</t>
  </si>
  <si>
    <t>Vừ Nghịa Sệnh</t>
  </si>
  <si>
    <t>Bản Pá Lâu I</t>
  </si>
  <si>
    <t>Giàng Chợ Pành</t>
  </si>
  <si>
    <t>Vàng Bua Châu</t>
  </si>
  <si>
    <t>Bản Pú Bẩu</t>
  </si>
  <si>
    <t>Lường Văn Păng</t>
  </si>
  <si>
    <t>Đỗ Thị Hợi</t>
  </si>
  <si>
    <t>Bạc Cầm Nim</t>
  </si>
  <si>
    <t>Ngô Xuân Viên</t>
  </si>
  <si>
    <t>Phạm Văn Tước</t>
  </si>
  <si>
    <t>Lò Thị Phăn</t>
  </si>
  <si>
    <t>Nguyễn Thị Yên</t>
  </si>
  <si>
    <t>Lường Văn Phạn</t>
  </si>
  <si>
    <t>Ngô Quốc Hùng</t>
  </si>
  <si>
    <t>Đặng Hưng Đệ</t>
  </si>
  <si>
    <t>Đặng Quốc Khánh</t>
  </si>
  <si>
    <t>Lê Khắc Sức</t>
  </si>
  <si>
    <t>Lê Văn Dược</t>
  </si>
  <si>
    <t>Nguyễn Văn Lưu</t>
  </si>
  <si>
    <t>Trần Thị Thỉnh</t>
  </si>
  <si>
    <t>Phạm Thị Bảo</t>
  </si>
  <si>
    <t>Tòng Thị Liên</t>
  </si>
  <si>
    <t>Tòng Văn Nó</t>
  </si>
  <si>
    <t>Vì Thị Thương</t>
  </si>
  <si>
    <t>Lò Thị Tỏ</t>
  </si>
  <si>
    <t>Quàng Văn Long</t>
  </si>
  <si>
    <t>Lò Thị Ổn</t>
  </si>
  <si>
    <t>Lò Văn Mươi</t>
  </si>
  <si>
    <t>Quàng Văn Thịnh</t>
  </si>
  <si>
    <t>Vì Văn Tài</t>
  </si>
  <si>
    <t>Lò Thị Én</t>
  </si>
  <si>
    <t>Bạc Cầm Năm</t>
  </si>
  <si>
    <t>Bùi Thị Ngảnh</t>
  </si>
  <si>
    <t>Vã (Vũ) Tân Thành</t>
  </si>
  <si>
    <t>Nguyễn Thị Quế</t>
  </si>
  <si>
    <t>Phạm Thị Tơ</t>
  </si>
  <si>
    <t>Trần Thị Châm</t>
  </si>
  <si>
    <t>Tổ dân phố 7</t>
  </si>
  <si>
    <t>Cầm Văn So</t>
  </si>
  <si>
    <t>Lường Thị Long</t>
  </si>
  <si>
    <t>Vì Thị Hiến (Hiên)</t>
  </si>
  <si>
    <t>Hoàng Văn Thứ</t>
  </si>
  <si>
    <t>Mai Thị Cơi</t>
  </si>
  <si>
    <t>Hoàng Văn Ưa</t>
  </si>
  <si>
    <t>Nghiêm Vũ Kiên</t>
  </si>
  <si>
    <t>Lê Thị Vân</t>
  </si>
  <si>
    <t>Trần Trọng Tước</t>
  </si>
  <si>
    <t>Tòng Thị Tiến</t>
  </si>
  <si>
    <t>Lê Thị Nhẫn</t>
  </si>
  <si>
    <t>Lò Thị Phênh</t>
  </si>
  <si>
    <t>Phạm Gia Đĩnh</t>
  </si>
  <si>
    <t>Vì Văn Thoạn</t>
  </si>
  <si>
    <t>Đào Cao Khải</t>
  </si>
  <si>
    <t>TRÊN ĐỊA BÀN HUYỆN SỐP CỘP</t>
  </si>
  <si>
    <t>XÃ NẬM LẠNH</t>
  </si>
  <si>
    <t>Tòng Văn Tân</t>
  </si>
  <si>
    <t>Quàng Thị Hẹt</t>
  </si>
  <si>
    <t>Vì Văn Ngọc</t>
  </si>
  <si>
    <t>Tòng Văn Pành</t>
  </si>
  <si>
    <t>Tòng Văn Giót</t>
  </si>
  <si>
    <t>Vì Văn Định</t>
  </si>
  <si>
    <t>Lò Thị Sam</t>
  </si>
  <si>
    <t xml:space="preserve">Bản Lạnh </t>
  </si>
  <si>
    <t>Tòng Văn Yêu</t>
  </si>
  <si>
    <t>Vì Văn Ọm</t>
  </si>
  <si>
    <t>Tòng Văn Mủa</t>
  </si>
  <si>
    <t>Bản Púng Tòng</t>
  </si>
  <si>
    <t>Lò Thị Xiên</t>
  </si>
  <si>
    <t>Tòng Thị Lả</t>
  </si>
  <si>
    <t>Tòng Văn Lẻ</t>
  </si>
  <si>
    <t>Bản Co Hốc</t>
  </si>
  <si>
    <t>Vì Văn Ơn</t>
  </si>
  <si>
    <t xml:space="preserve">Bản Lạnh Bánh </t>
  </si>
  <si>
    <t>Lường Văn Ốc</t>
  </si>
  <si>
    <t xml:space="preserve">Bản Mới </t>
  </si>
  <si>
    <t>Lò Thị Nâng</t>
  </si>
  <si>
    <t xml:space="preserve">Bản Lọng Tòng </t>
  </si>
  <si>
    <t>Tòng Văn Ong</t>
  </si>
  <si>
    <t xml:space="preserve">Bản Phổng </t>
  </si>
  <si>
    <t>Tòng Văn Chựa</t>
  </si>
  <si>
    <t>Vừ Vả Sùng</t>
  </si>
  <si>
    <t xml:space="preserve">Bản Nậm Lạnh </t>
  </si>
  <si>
    <t>Vừ Bả Dê</t>
  </si>
  <si>
    <t>Bản Cang Kéo</t>
  </si>
  <si>
    <t>XÃ MƯỜNG VÀ</t>
  </si>
  <si>
    <t>Bản Mường Và</t>
  </si>
  <si>
    <t>Lò Văn Thoong</t>
  </si>
  <si>
    <t>Vì Văn Ênh</t>
  </si>
  <si>
    <t>Lò Văn Siêng Lả</t>
  </si>
  <si>
    <t>Lò Văn Siêng Hội</t>
  </si>
  <si>
    <t xml:space="preserve">Lò Văn Siêng </t>
  </si>
  <si>
    <t>Lò Văn Ăm Phim</t>
  </si>
  <si>
    <t>Lò Thị Chum</t>
  </si>
  <si>
    <t>Lò Văn Ong</t>
  </si>
  <si>
    <t>Quàng Văn Phôm</t>
  </si>
  <si>
    <t>Lò Thị Hươi</t>
  </si>
  <si>
    <t xml:space="preserve"> Lò Thị May Nhân</t>
  </si>
  <si>
    <t>Vì Văn Hưa</t>
  </si>
  <si>
    <t>Lò Văn Thân</t>
  </si>
  <si>
    <t>Tòng Văn En</t>
  </si>
  <si>
    <t>Tòng Văn Bong</t>
  </si>
  <si>
    <t>Lò Văn Đích</t>
  </si>
  <si>
    <t xml:space="preserve">Bản Hin Cáp </t>
  </si>
  <si>
    <t>Lò Văn Ưới</t>
  </si>
  <si>
    <t>Tòng Thị Sam</t>
  </si>
  <si>
    <t>Hà Văn Phim</t>
  </si>
  <si>
    <t>Bản Nà Vèn</t>
  </si>
  <si>
    <t xml:space="preserve">Bản Nà Một </t>
  </si>
  <si>
    <t>Vì Văn Chiên</t>
  </si>
  <si>
    <t>Bản Nong Lanh</t>
  </si>
  <si>
    <t>Lò Văn Te</t>
  </si>
  <si>
    <t xml:space="preserve">Bản Sổm Pói </t>
  </si>
  <si>
    <t>Tòng Thị Dâu</t>
  </si>
  <si>
    <t xml:space="preserve">Bản Nà Lừa </t>
  </si>
  <si>
    <t>Lò Văn Phát</t>
  </si>
  <si>
    <t>Bản Huổi Ca</t>
  </si>
  <si>
    <t>Đèo Văn Thu</t>
  </si>
  <si>
    <t>Lèo Văn Sương</t>
  </si>
  <si>
    <t>Quàng Văn Phụng</t>
  </si>
  <si>
    <t>Bản Nà Mòn</t>
  </si>
  <si>
    <t>Vì Văn Pản</t>
  </si>
  <si>
    <t>Vì Văn Giót</t>
  </si>
  <si>
    <t>Sèo Văn Lâu</t>
  </si>
  <si>
    <t xml:space="preserve">Bản Nà Cang </t>
  </si>
  <si>
    <t>Cút Văn May</t>
  </si>
  <si>
    <t>Vì Văn Núi</t>
  </si>
  <si>
    <t xml:space="preserve">Bản Hốc </t>
  </si>
  <si>
    <t>Lò Văn Khan</t>
  </si>
  <si>
    <t>Lò Văn Oi</t>
  </si>
  <si>
    <t>Lường Văn Siêng</t>
  </si>
  <si>
    <t>Tòng Văn Ương</t>
  </si>
  <si>
    <t xml:space="preserve">Bản Huổi Hùm </t>
  </si>
  <si>
    <t>Tòng Thị Khỏ</t>
  </si>
  <si>
    <t>Mòng Văn Sai</t>
  </si>
  <si>
    <t xml:space="preserve">Bản Lọng Ôn </t>
  </si>
  <si>
    <t>Tòng Văn Ắng</t>
  </si>
  <si>
    <t xml:space="preserve">B. Huổi Niếng </t>
  </si>
  <si>
    <t>Lường Văn Trực</t>
  </si>
  <si>
    <t>Lò Văn Ne</t>
  </si>
  <si>
    <t>Lò Đức Thinh</t>
  </si>
  <si>
    <t>Quàng Văn Kẹo</t>
  </si>
  <si>
    <t>XÃ MƯỜNG LẠN</t>
  </si>
  <si>
    <t>Bản Nà Ản</t>
  </si>
  <si>
    <t>Lường Văn Lả</t>
  </si>
  <si>
    <t>Vì Văn Mẳn</t>
  </si>
  <si>
    <t>Bản Nà Khi</t>
  </si>
  <si>
    <t>Lò Văn Chum</t>
  </si>
  <si>
    <t>Lò Văn Phênh</t>
  </si>
  <si>
    <t>Hà Văn Thong</t>
  </si>
  <si>
    <t>Vì Văn Bua</t>
  </si>
  <si>
    <t xml:space="preserve">Lò Thị Duôn </t>
  </si>
  <si>
    <t>Bản Mường Lạn</t>
  </si>
  <si>
    <t>Cà Văn Phúc</t>
  </si>
  <si>
    <t>Lò Thị Pỉ</t>
  </si>
  <si>
    <t>Quàng Văn May</t>
  </si>
  <si>
    <t>Lò Văn Lương</t>
  </si>
  <si>
    <t>Cà Thị Dai</t>
  </si>
  <si>
    <t>Lường Văn Mẳn</t>
  </si>
  <si>
    <t>Lò Văn Y</t>
  </si>
  <si>
    <t>Lò Văn Bét</t>
  </si>
  <si>
    <t>Lò Văn Tâng</t>
  </si>
  <si>
    <t>Lường Văn Khiên</t>
  </si>
  <si>
    <t>Quàng Thị Giót</t>
  </si>
  <si>
    <t>Lò Văn Bạt B</t>
  </si>
  <si>
    <t>Bản Huổi Lè</t>
  </si>
  <si>
    <t>Giàng A Páo</t>
  </si>
  <si>
    <t>Bản Pá Kạch</t>
  </si>
  <si>
    <t>Giàng A May</t>
  </si>
  <si>
    <t>Bản Phiêng Pen</t>
  </si>
  <si>
    <t>Lò Văn Nua</t>
  </si>
  <si>
    <t>Lò Văn Ngoạng</t>
  </si>
  <si>
    <t>Vì Văn Chăn</t>
  </si>
  <si>
    <t>Lường Văn Ành</t>
  </si>
  <si>
    <t>XÃ SỐP CỘP</t>
  </si>
  <si>
    <t>Vì Văn Khan</t>
  </si>
  <si>
    <t xml:space="preserve">Bản Nà Sài </t>
  </si>
  <si>
    <t>Vì Văn Lịch</t>
  </si>
  <si>
    <t>Tòng Văn Thưởng</t>
  </si>
  <si>
    <t>nt</t>
  </si>
  <si>
    <t xml:space="preserve">Bản Nà Nó </t>
  </si>
  <si>
    <t>Tòng Văn Nố</t>
  </si>
  <si>
    <t>Tòng Văn Vượng</t>
  </si>
  <si>
    <t>Hoạt động kháng chiến bị nhiễm chất độc hóa học</t>
  </si>
  <si>
    <t>Lò Văn Khun</t>
  </si>
  <si>
    <t xml:space="preserve">Bản Tà Cọ </t>
  </si>
  <si>
    <t>Lò Văn Kẹo</t>
  </si>
  <si>
    <t>Vừ Bả Thái</t>
  </si>
  <si>
    <t xml:space="preserve">Bản Co Hịnh </t>
  </si>
  <si>
    <t>Tòng Văn Ớ</t>
  </si>
  <si>
    <t>Vì Văn Lào</t>
  </si>
  <si>
    <t>Hoàng Văn Tộ</t>
  </si>
  <si>
    <t xml:space="preserve">Bản Huổi Pe </t>
  </si>
  <si>
    <t>Vì Văn Anh</t>
  </si>
  <si>
    <t xml:space="preserve">Bản Nà Lốc </t>
  </si>
  <si>
    <t>Tòng Văn Xuyên</t>
  </si>
  <si>
    <t>Lò Văn Voi</t>
  </si>
  <si>
    <t xml:space="preserve">Bản Co Pồng </t>
  </si>
  <si>
    <t xml:space="preserve">Bản Pom Khăng </t>
  </si>
  <si>
    <t>Lường Thị Pành</t>
  </si>
  <si>
    <t>Lường Văn E</t>
  </si>
  <si>
    <t>Lò Văn Día</t>
  </si>
  <si>
    <t>Tòng Văn Dịnh</t>
  </si>
  <si>
    <t xml:space="preserve">Bản Huổi Khăng </t>
  </si>
  <si>
    <t>Cầm Văn Bịnh</t>
  </si>
  <si>
    <t>Lò Văn Tộ</t>
  </si>
  <si>
    <t xml:space="preserve">Bản Ban </t>
  </si>
  <si>
    <t>Tòng Văn Phụng</t>
  </si>
  <si>
    <t>Tòng Văn Học</t>
  </si>
  <si>
    <t xml:space="preserve">Bản Hua Mường </t>
  </si>
  <si>
    <t>Tòng Kích Bóng</t>
  </si>
  <si>
    <t>Tòng Văn Loạn</t>
  </si>
  <si>
    <t>Quàng Văn Ngọc</t>
  </si>
  <si>
    <t xml:space="preserve">Bản Cang Mường </t>
  </si>
  <si>
    <t>Vì Thị Lẻ</t>
  </si>
  <si>
    <t>Lò Văn Chỉnh</t>
  </si>
  <si>
    <t xml:space="preserve">Bản Lả Mường </t>
  </si>
  <si>
    <t>Lò Văn Hồng</t>
  </si>
  <si>
    <t>Lường Văn Chon</t>
  </si>
  <si>
    <t>Thương binh MSLĐ</t>
  </si>
  <si>
    <t>Lường Văn Sơn</t>
  </si>
  <si>
    <t>Tòng Văn Hít</t>
  </si>
  <si>
    <t xml:space="preserve">Bản Nà Dìa </t>
  </si>
  <si>
    <t>Tòng Văn Sam</t>
  </si>
  <si>
    <t>Tòng Thị Mâng</t>
  </si>
  <si>
    <t>Lò Văn Ộng</t>
  </si>
  <si>
    <t>Lò Văn Điện</t>
  </si>
  <si>
    <t>Bản Sốp Nặm</t>
  </si>
  <si>
    <t>Lò Minh Ón</t>
  </si>
  <si>
    <t>Vì Văn Na</t>
  </si>
  <si>
    <t>XÃ DỒM CANG</t>
  </si>
  <si>
    <t>Quàng Văn Thương</t>
  </si>
  <si>
    <t>Bản Huổi Dồm</t>
  </si>
  <si>
    <t>Lò Văn Den</t>
  </si>
  <si>
    <t>Bản Cang Nưa</t>
  </si>
  <si>
    <t>Quàng Văn Bương</t>
  </si>
  <si>
    <t>Tòng Thị Xam</t>
  </si>
  <si>
    <t>Lò Văn Tâu</t>
  </si>
  <si>
    <t>Lò Văn Tại</t>
  </si>
  <si>
    <t>Bản Cang Tợ</t>
  </si>
  <si>
    <t>Tòng Thị Chiêu</t>
  </si>
  <si>
    <t>Bản Men</t>
  </si>
  <si>
    <t>Vì Văn Pâng</t>
  </si>
  <si>
    <t>Bản Nà Khá</t>
  </si>
  <si>
    <t>Bản Pặt</t>
  </si>
  <si>
    <t>Vì Văn Kính</t>
  </si>
  <si>
    <t>Vì Văn Hít</t>
  </si>
  <si>
    <t>Vì Văn Uông</t>
  </si>
  <si>
    <t>Tòng Văn Thịnh</t>
  </si>
  <si>
    <t>Vì Văn Dưởng</t>
  </si>
  <si>
    <t>Tòng Văn Thiện</t>
  </si>
  <si>
    <t>Lường Văn Né</t>
  </si>
  <si>
    <t>Lường Văn Ệ</t>
  </si>
  <si>
    <t>Lò Văn Út</t>
  </si>
  <si>
    <t>Bản Huổi Nó</t>
  </si>
  <si>
    <t>Vì Văn Chan</t>
  </si>
  <si>
    <t>Quàng Văn Tục</t>
  </si>
  <si>
    <t>Bản Bằng Tạng</t>
  </si>
  <si>
    <t>Tòng Văn Ngoi</t>
  </si>
  <si>
    <t>XÃ SAM KHA</t>
  </si>
  <si>
    <t>Vì Văn Ó</t>
  </si>
  <si>
    <t xml:space="preserve">Bản Nậm Tỉa </t>
  </si>
  <si>
    <t>Thào Sịa Sênh</t>
  </si>
  <si>
    <t xml:space="preserve">Bản Phá Thóng </t>
  </si>
  <si>
    <t>Thào Nỏ Nếnh</t>
  </si>
  <si>
    <t>Giàng Cá Dơ</t>
  </si>
  <si>
    <t>Bản Ten Lán</t>
  </si>
  <si>
    <t xml:space="preserve">Ly Bả Pao </t>
  </si>
  <si>
    <t>Bản Hin Chá</t>
  </si>
  <si>
    <t>Vàng Cá Dơ</t>
  </si>
  <si>
    <t>Bản Huổi My</t>
  </si>
  <si>
    <t>Sộng Chuộng Lậu</t>
  </si>
  <si>
    <t>Bản Púng Báng</t>
  </si>
  <si>
    <t>XÃ MƯỜNG LÈO</t>
  </si>
  <si>
    <t>Lò Văn Sịnh</t>
  </si>
  <si>
    <t xml:space="preserve">Bản Mạt </t>
  </si>
  <si>
    <t>Lường Văn Dính</t>
  </si>
  <si>
    <t>Lường Văn Cong</t>
  </si>
  <si>
    <t>Lường Thị Po</t>
  </si>
  <si>
    <t>Lò Thị Ủa</t>
  </si>
  <si>
    <t>Lò Văn Lịch</t>
  </si>
  <si>
    <t>Lò Thị Lánh</t>
  </si>
  <si>
    <t xml:space="preserve">Bản Liềng </t>
  </si>
  <si>
    <t>Lèo Thị Thích</t>
  </si>
  <si>
    <t>Lèo Văn Trai</t>
  </si>
  <si>
    <t>Lò Thị Oi</t>
  </si>
  <si>
    <t>Thào Bả Sỹ</t>
  </si>
  <si>
    <t>Bản Huổi Áng</t>
  </si>
  <si>
    <t>XÃ PÚNG BÁNH</t>
  </si>
  <si>
    <t xml:space="preserve">Tòng Văn Xam </t>
  </si>
  <si>
    <t xml:space="preserve">Bản Bánh </t>
  </si>
  <si>
    <t>Vì Văn Sinh</t>
  </si>
  <si>
    <t>Quàng Văn Định</t>
  </si>
  <si>
    <t xml:space="preserve">Bản Nghịu </t>
  </si>
  <si>
    <t xml:space="preserve">Lò Văn Nó </t>
  </si>
  <si>
    <t>Vì Văn Sam</t>
  </si>
  <si>
    <t xml:space="preserve">Vì Văn Địa </t>
  </si>
  <si>
    <t xml:space="preserve">Quàng Văn Thành </t>
  </si>
  <si>
    <t xml:space="preserve">Bản phải </t>
  </si>
  <si>
    <t>Quàng Văn Danh</t>
  </si>
  <si>
    <t xml:space="preserve">Quàng Văn Hom </t>
  </si>
  <si>
    <t>Tòng Văn Thiên</t>
  </si>
  <si>
    <t>Tòng Văn Te</t>
  </si>
  <si>
    <t xml:space="preserve">Tòng Văn Tít </t>
  </si>
  <si>
    <t>Vì Văn Sin</t>
  </si>
  <si>
    <t xml:space="preserve">Quàng Văn Tệ </t>
  </si>
  <si>
    <t>Lường Thị Ơn</t>
  </si>
  <si>
    <t>Lò Văn Can (Vì Văn Pọm)</t>
  </si>
  <si>
    <t>Tòng Thị Hó</t>
  </si>
  <si>
    <t>Vì Văn Diên</t>
  </si>
  <si>
    <t xml:space="preserve">Vì Văn Tại </t>
  </si>
  <si>
    <t>Quàng Văn Yêu</t>
  </si>
  <si>
    <t xml:space="preserve">Tòng Văn Nía </t>
  </si>
  <si>
    <t xml:space="preserve">Lò Văn Lùn </t>
  </si>
  <si>
    <t>Tòng Văn Pọm</t>
  </si>
  <si>
    <t xml:space="preserve">Quàng Văn Pành </t>
  </si>
  <si>
    <t>Tòng Văn Tư</t>
  </si>
  <si>
    <t>Bản Phiêng Ban</t>
  </si>
  <si>
    <t xml:space="preserve">Lò Văn Tục </t>
  </si>
  <si>
    <t xml:space="preserve">Quàng Thị Mầng </t>
  </si>
  <si>
    <t xml:space="preserve">Bản Lầu </t>
  </si>
  <si>
    <t xml:space="preserve">Vì Thị Phớ </t>
  </si>
  <si>
    <t xml:space="preserve">Lò Văn Ắn </t>
  </si>
  <si>
    <t xml:space="preserve">Tòng Văn Sam </t>
  </si>
  <si>
    <t>Vì Văn Pọm</t>
  </si>
  <si>
    <t>Vì Văn U</t>
  </si>
  <si>
    <t>Quàng Văn Lịch</t>
  </si>
  <si>
    <t xml:space="preserve">Bản Huổi Hin </t>
  </si>
  <si>
    <t>Tòng Thị Hặc</t>
  </si>
  <si>
    <t xml:space="preserve">Vì Văn Chựa </t>
  </si>
  <si>
    <t xml:space="preserve">Bản Lùn </t>
  </si>
  <si>
    <t>Lò Thị Tọi</t>
  </si>
  <si>
    <t>Lò Văn Nò</t>
  </si>
  <si>
    <t xml:space="preserve">Bản Kéo </t>
  </si>
  <si>
    <t>Vi  Thị Piến</t>
  </si>
  <si>
    <t xml:space="preserve">Lường Văn Lùn </t>
  </si>
  <si>
    <t xml:space="preserve">Lò Văn Miễn </t>
  </si>
  <si>
    <t xml:space="preserve">Tòng Văn Hiếu </t>
  </si>
  <si>
    <t xml:space="preserve">Quàng Thị Ó </t>
  </si>
  <si>
    <t xml:space="preserve">Bản Nà Liền </t>
  </si>
  <si>
    <t xml:space="preserve">Quàng Thị Ái </t>
  </si>
  <si>
    <t xml:space="preserve">Lường Văn Mầng </t>
  </si>
  <si>
    <t>Quàng Thị Dong</t>
  </si>
  <si>
    <t>Vì Văn Phụng</t>
  </si>
  <si>
    <t>Vì Văn Ui</t>
  </si>
  <si>
    <t>Tòng Văn Liên</t>
  </si>
  <si>
    <t>Lò Thị Bốn</t>
  </si>
  <si>
    <t>Vì Văn Hiêng</t>
  </si>
  <si>
    <t>Vì Văn Hinh</t>
  </si>
  <si>
    <t>Mòng Văn Cất</t>
  </si>
  <si>
    <t xml:space="preserve">Bản Nà Han </t>
  </si>
  <si>
    <t>Mòng Thị Nhi</t>
  </si>
  <si>
    <t>Mòng Văn May</t>
  </si>
  <si>
    <t>Tòng Văn Sích</t>
  </si>
  <si>
    <t>Vì Văn Đích</t>
  </si>
  <si>
    <t>Lò Thị Cấu</t>
  </si>
  <si>
    <t>Lò Văn Tiếng</t>
  </si>
  <si>
    <t>Vì Văn Thương</t>
  </si>
  <si>
    <t>Tòng Văn Tấn</t>
  </si>
  <si>
    <t>Tòng Văn É</t>
  </si>
  <si>
    <t>Tòng Văn Ọ</t>
  </si>
  <si>
    <t>Lường Văn Te</t>
  </si>
  <si>
    <t>Tòng Văn Sai</t>
  </si>
  <si>
    <t>Vừ Bả Câu</t>
  </si>
  <si>
    <t>Vừ Chống Nênh</t>
  </si>
  <si>
    <t xml:space="preserve">Cụm DC Nà Nong </t>
  </si>
  <si>
    <t xml:space="preserve">Vì Văn Thạch </t>
  </si>
  <si>
    <t>Vì Thị Tức</t>
  </si>
  <si>
    <t>Quàng Thị Hom</t>
  </si>
  <si>
    <t>Lường Văn Tịch</t>
  </si>
  <si>
    <t>Tòng Văn Nẹ</t>
  </si>
  <si>
    <t>Lò Văn Tính</t>
  </si>
  <si>
    <t>Bản Phổng</t>
  </si>
  <si>
    <t>Vì Văn Ón</t>
  </si>
  <si>
    <t>Bản Lọng Tòng</t>
  </si>
  <si>
    <t>Vì Thị Bương</t>
  </si>
  <si>
    <t>Vì Văn Hom</t>
  </si>
  <si>
    <t>Vì Văn Ôi</t>
  </si>
  <si>
    <t>Lò Văn Giạng</t>
  </si>
  <si>
    <t>Tòng Văn Tiến</t>
  </si>
  <si>
    <t>Tòng Văn Tiện</t>
  </si>
  <si>
    <t>Lương Xuân Thiêm</t>
  </si>
  <si>
    <t>Lò Văn Lon</t>
  </si>
  <si>
    <t>Quàng Thị Phong</t>
  </si>
  <si>
    <t>Lường Thị Ăm</t>
  </si>
  <si>
    <t>Lò Thị May</t>
  </si>
  <si>
    <t>Lò Thị Phôm</t>
  </si>
  <si>
    <t>Vì Thị Pan</t>
  </si>
  <si>
    <t>Lò Thị Nhao</t>
  </si>
  <si>
    <t>Vì Bun Phanh</t>
  </si>
  <si>
    <t>Vì Văn Ăm</t>
  </si>
  <si>
    <t>Lường Văn Phênh</t>
  </si>
  <si>
    <t>Lò Văn Cớ</t>
  </si>
  <si>
    <t>Hoàng Ánh Pha</t>
  </si>
  <si>
    <t>Vì Văn Giai</t>
  </si>
  <si>
    <t>Vì Văn Ni</t>
  </si>
  <si>
    <t>Lò Văn Lúc</t>
  </si>
  <si>
    <t>Tòng Văn Lun</t>
  </si>
  <si>
    <t>Tòng Thị Kiêng</t>
  </si>
  <si>
    <t>Tòng Văn Thành</t>
  </si>
  <si>
    <t>Tòng Thị Pọm</t>
  </si>
  <si>
    <t xml:space="preserve">Vì Văn  Sự </t>
  </si>
  <si>
    <t>Tòng Văn Lói</t>
  </si>
  <si>
    <t>Tòng Văn Cương</t>
  </si>
  <si>
    <t>Tòng Văn Bô</t>
  </si>
  <si>
    <t>Bản Hin Cáp</t>
  </si>
  <si>
    <t>Lò Văn Thức</t>
  </si>
  <si>
    <t>Lò Văn Dính</t>
  </si>
  <si>
    <t>Quàng Thị Ương</t>
  </si>
  <si>
    <t>Bản Nà Một</t>
  </si>
  <si>
    <t>Quàng Văn Đức</t>
  </si>
  <si>
    <t>Lò Thị Bun</t>
  </si>
  <si>
    <t>Bản Nà Nghè</t>
  </si>
  <si>
    <t>Tòng Văn Ơi</t>
  </si>
  <si>
    <t>Tòng Văn Phaứ</t>
  </si>
  <si>
    <t>Vì Văn Ánh</t>
  </si>
  <si>
    <t>Tòng Văn Ngà</t>
  </si>
  <si>
    <t>Quàng Văn Phịnh</t>
  </si>
  <si>
    <t>Lò Văn Sức</t>
  </si>
  <si>
    <t xml:space="preserve">Bản Huổi Vèn </t>
  </si>
  <si>
    <t>Đèo Văn Cu</t>
  </si>
  <si>
    <t>Lò Thị Ong</t>
  </si>
  <si>
    <t>Lò Văn Sênh</t>
  </si>
  <si>
    <t>Lò Văn Đoán</t>
  </si>
  <si>
    <t>Vì Văn Bình</t>
  </si>
  <si>
    <t>Tòng Văn Noi</t>
  </si>
  <si>
    <t>Tòng Văn Kính</t>
  </si>
  <si>
    <t>Lò Thị Kho</t>
  </si>
  <si>
    <t>Lò Thị Maứ</t>
  </si>
  <si>
    <t>Lường Văn Ngọ</t>
  </si>
  <si>
    <t>Vì Thị Phênh</t>
  </si>
  <si>
    <t>Lò Văn Tiên</t>
  </si>
  <si>
    <t>Lò Thị Dom</t>
  </si>
  <si>
    <t>Lậu Chống Nênh</t>
  </si>
  <si>
    <t xml:space="preserve">Bản Pá Vai </t>
  </si>
  <si>
    <t>Lò Văn Nghe</t>
  </si>
  <si>
    <t>Quàng Thị Nế</t>
  </si>
  <si>
    <t xml:space="preserve">Vì Văn Pha </t>
  </si>
  <si>
    <t>Tòng Văn Ích</t>
  </si>
  <si>
    <t>Lò Văn Á</t>
  </si>
  <si>
    <t>Lò Văn Un</t>
  </si>
  <si>
    <t>Giàng A Páo Chua</t>
  </si>
  <si>
    <t>Bản Pu Hao</t>
  </si>
  <si>
    <t>Hà Thị Khiêng</t>
  </si>
  <si>
    <t>Bản Cang Cói</t>
  </si>
  <si>
    <t>Pít Văn Phanh</t>
  </si>
  <si>
    <t>Mòng Văn Kẹo</t>
  </si>
  <si>
    <t>Cút Thị Liên</t>
  </si>
  <si>
    <t>Quàng Văn Liêng</t>
  </si>
  <si>
    <t>Lò Văn Tông</t>
  </si>
  <si>
    <t xml:space="preserve">Cà Văn Phăn </t>
  </si>
  <si>
    <t>Lường Thị Yên</t>
  </si>
  <si>
    <t>Lò Văn Ke</t>
  </si>
  <si>
    <t>Lò Thị Hôm</t>
  </si>
  <si>
    <t>Tòng Thị Ốn</t>
  </si>
  <si>
    <t>Quàng Văn Chựa</t>
  </si>
  <si>
    <t xml:space="preserve">Lò Văn E </t>
  </si>
  <si>
    <t>Lường Văn Dọn</t>
  </si>
  <si>
    <t>Lò Văn Hó</t>
  </si>
  <si>
    <t>Lò Thị Mố</t>
  </si>
  <si>
    <t>Lò Văn Lính</t>
  </si>
  <si>
    <t>Lường Văn Im</t>
  </si>
  <si>
    <t>Bản Nà Vạc</t>
  </si>
  <si>
    <t>Lò Văn Băng</t>
  </si>
  <si>
    <t>Cà Văn Chắp</t>
  </si>
  <si>
    <t>Quàng Văn Un</t>
  </si>
  <si>
    <t>Mòng Văn Sẳn</t>
  </si>
  <si>
    <t>Cút Văn Si A</t>
  </si>
  <si>
    <t>Cút Văn Si B</t>
  </si>
  <si>
    <t>Lò Văn Phôm</t>
  </si>
  <si>
    <t>Tòng Thị Bốn</t>
  </si>
  <si>
    <t>Lò Văn Phim</t>
  </si>
  <si>
    <t>Cà Văn Lun</t>
  </si>
  <si>
    <t>Tòng Văn Ính</t>
  </si>
  <si>
    <t>Lường Văn May</t>
  </si>
  <si>
    <t>Vì Văn Thum</t>
  </si>
  <si>
    <t>Ngần Văn Phôm</t>
  </si>
  <si>
    <t>Lò Văn Pha</t>
  </si>
  <si>
    <t>Tòng Thị Yệng</t>
  </si>
  <si>
    <t>Vì Văn Thơm</t>
  </si>
  <si>
    <t>Tòng Văn Dũng</t>
  </si>
  <si>
    <t>Tòng Văn Phớ</t>
  </si>
  <si>
    <t>Vì Văn Ản</t>
  </si>
  <si>
    <t>Tòng Văn Điến</t>
  </si>
  <si>
    <t>Tòng Văn Nơi</t>
  </si>
  <si>
    <t>Lò Văn Yến</t>
  </si>
  <si>
    <t>Tòng Văn Năm</t>
  </si>
  <si>
    <t>Vì Thị Du</t>
  </si>
  <si>
    <t>Tòng Văn Bịnh</t>
  </si>
  <si>
    <t>Lường Thị Đôi</t>
  </si>
  <si>
    <t>Lò Văn Miến</t>
  </si>
  <si>
    <t>Vì Văn Tụi</t>
  </si>
  <si>
    <t>Tòng Thị Phịnh</t>
  </si>
  <si>
    <t>Tòng Văn Ỵt</t>
  </si>
  <si>
    <t>Vì Thị Uối</t>
  </si>
  <si>
    <t>Vì Văn Lương</t>
  </si>
  <si>
    <t>Quàng Thị Ninh</t>
  </si>
  <si>
    <t>Hoàng Văn Minh</t>
  </si>
  <si>
    <t>Vì Thị Ong</t>
  </si>
  <si>
    <t>Tòng Thị Pâng</t>
  </si>
  <si>
    <t>Vì Văn Dính</t>
  </si>
  <si>
    <t>Tòng Thị Ít</t>
  </si>
  <si>
    <t>Vì Văn Hịch</t>
  </si>
  <si>
    <t>Cà Văn Hè</t>
  </si>
  <si>
    <t>Lò Văn Nắng</t>
  </si>
  <si>
    <t>Lò Văn Phin</t>
  </si>
  <si>
    <t>Bản Pe</t>
  </si>
  <si>
    <t>Tòng Văn Tọi</t>
  </si>
  <si>
    <t>Tòng Thị Nghịa</t>
  </si>
  <si>
    <t>Lường Văn A</t>
  </si>
  <si>
    <t>Bản Huổi Pe</t>
  </si>
  <si>
    <t>Tòng Thị Núi</t>
  </si>
  <si>
    <t>Lò Văn Chố</t>
  </si>
  <si>
    <t>Lò Thị Túa</t>
  </si>
  <si>
    <t>Quàng Thị Déch</t>
  </si>
  <si>
    <t>Vì Văn Ăng</t>
  </si>
  <si>
    <t>Vì Văn E</t>
  </si>
  <si>
    <t>Tòng Thị Đôi</t>
  </si>
  <si>
    <t>Lò Văn Âng</t>
  </si>
  <si>
    <t>Tòng Văn Thạch</t>
  </si>
  <si>
    <t>Vì Thị Ynh</t>
  </si>
  <si>
    <t>Cầm Văn Tiếng</t>
  </si>
  <si>
    <t>Vì Văn Chung</t>
  </si>
  <si>
    <t>Cầm Thị Yêng</t>
  </si>
  <si>
    <t>Vì Văn Chanh</t>
  </si>
  <si>
    <t>Vì Văn Cột</t>
  </si>
  <si>
    <t>Tòng Văn Thích</t>
  </si>
  <si>
    <t>Tòng Thị Thương</t>
  </si>
  <si>
    <t>Sốp Nậm</t>
  </si>
  <si>
    <t>Cầm Thị Long</t>
  </si>
  <si>
    <t>Quàng Văn Thưn</t>
  </si>
  <si>
    <t>Lò Văn Chực</t>
  </si>
  <si>
    <t>Vì Văn Lẻ</t>
  </si>
  <si>
    <t>Tòng Văn Biến</t>
  </si>
  <si>
    <t>Tòng Thị Đức</t>
  </si>
  <si>
    <t>Tòng Văn Ến</t>
  </si>
  <si>
    <t>Vì Văn Òn (On)</t>
  </si>
  <si>
    <t>Lò Văn Chương</t>
  </si>
  <si>
    <t>Vì Văn Ýnh</t>
  </si>
  <si>
    <t>Lò Thị Bét</t>
  </si>
  <si>
    <t>Lò Văn Ý</t>
  </si>
  <si>
    <t>Hà Văn Sương</t>
  </si>
  <si>
    <t>Tòng Văn Ón</t>
  </si>
  <si>
    <t>Cà Thị Thân (Hân)</t>
  </si>
  <si>
    <t>Tòng Văn Hồ</t>
  </si>
  <si>
    <t>Cà Văn Đoàn</t>
  </si>
  <si>
    <t>Lường Thị Pé (Pe)</t>
  </si>
  <si>
    <t>Lò Văn Chăn</t>
  </si>
  <si>
    <t>Bản Lọng Phát</t>
  </si>
  <si>
    <t>Cút Văn Bun</t>
  </si>
  <si>
    <t>Tòng Văn Sơn</t>
  </si>
  <si>
    <t>Vì Văn Pỉa</t>
  </si>
  <si>
    <t>Lò Văn Thìn (Thin)</t>
  </si>
  <si>
    <t>Vì Văn Ấy</t>
  </si>
  <si>
    <t>Lò Văn Lón</t>
  </si>
  <si>
    <t>Lò Thị Ná</t>
  </si>
  <si>
    <t>Lò Thị Bong</t>
  </si>
  <si>
    <t>Lò Văn Nến</t>
  </si>
  <si>
    <t>Lò Văn Tục</t>
  </si>
  <si>
    <t>Tòng Thị O</t>
  </si>
  <si>
    <t>Lò Văn Than</t>
  </si>
  <si>
    <t>Tòng Văn Minh</t>
  </si>
  <si>
    <t xml:space="preserve">Lò Văn Tọi </t>
  </si>
  <si>
    <t>Lò Văn Hùng</t>
  </si>
  <si>
    <t>Vì Văn Hoá</t>
  </si>
  <si>
    <t>Quàng Thị Ơn</t>
  </si>
  <si>
    <t>Lường Văn Thiên</t>
  </si>
  <si>
    <t>Giàng Khua Sếnh</t>
  </si>
  <si>
    <t xml:space="preserve">Thào A Sộng </t>
  </si>
  <si>
    <t>Ly Gạ Sếnh</t>
  </si>
  <si>
    <t xml:space="preserve">Bản Nặn Pừn </t>
  </si>
  <si>
    <t>Lò Văn Xi</t>
  </si>
  <si>
    <t>Lò Văn Sặn</t>
  </si>
  <si>
    <t>Quàng Văn Giót</t>
  </si>
  <si>
    <t>Lầu Bả Lệnh</t>
  </si>
  <si>
    <t>Lò Văn Hoan</t>
  </si>
  <si>
    <t>Lò Văn Bông</t>
  </si>
  <si>
    <t>Quàng Văn Nơ</t>
  </si>
  <si>
    <t>Tòng Thị Máư</t>
  </si>
  <si>
    <t>Lò Thị Hói</t>
  </si>
  <si>
    <t xml:space="preserve">Bản Huổi Làn  </t>
  </si>
  <si>
    <t>Lò Văn Sôm</t>
  </si>
  <si>
    <t>Lò Văn Sai</t>
  </si>
  <si>
    <t>Lò Văn Súc</t>
  </si>
  <si>
    <t>Lò Văn Nhi</t>
  </si>
  <si>
    <t>Mùa Bả Páo</t>
  </si>
  <si>
    <t xml:space="preserve">Bản Huổi Luông </t>
  </si>
  <si>
    <t>Lường Thị Bạt</t>
  </si>
  <si>
    <t>Lò Văn Thong</t>
  </si>
  <si>
    <t>Bản Nặm Pừn</t>
  </si>
  <si>
    <t xml:space="preserve"> Bản Nà Chòm</t>
  </si>
  <si>
    <t xml:space="preserve">Lò Văn Nọi </t>
  </si>
  <si>
    <t xml:space="preserve">Tòng Văn Lẻ </t>
  </si>
  <si>
    <t xml:space="preserve">Vì Văn Sam </t>
  </si>
  <si>
    <t>Lò Văn Dinh</t>
  </si>
  <si>
    <t xml:space="preserve">Vì Văn Luấn </t>
  </si>
  <si>
    <t>Quàng Văn Ơn</t>
  </si>
  <si>
    <t>Lò Văn Nơ</t>
  </si>
  <si>
    <t>Quàng Thị Nốt</t>
  </si>
  <si>
    <t>Quàng Văn Bon</t>
  </si>
  <si>
    <t>Vì Văn Tun</t>
  </si>
  <si>
    <t>Lường Thị Chá</t>
  </si>
  <si>
    <t>Quàng Thị Tọi</t>
  </si>
  <si>
    <t xml:space="preserve">Bản Phải </t>
  </si>
  <si>
    <t xml:space="preserve">Tòng Văn Mầng </t>
  </si>
  <si>
    <t>Tòng Thị Hiêng</t>
  </si>
  <si>
    <t xml:space="preserve">Tòng Văn Tọi </t>
  </si>
  <si>
    <t>Tòng Thị Um</t>
  </si>
  <si>
    <t xml:space="preserve">Lường Văn Pành </t>
  </si>
  <si>
    <t>Lường Văn Lịch</t>
  </si>
  <si>
    <t>Lường Văn Óng</t>
  </si>
  <si>
    <t>Lường Thị Lao</t>
  </si>
  <si>
    <t>Tòng Văn Kho</t>
  </si>
  <si>
    <t xml:space="preserve">Lò Văn Sai </t>
  </si>
  <si>
    <t>Tòng Văn So</t>
  </si>
  <si>
    <t>Tòng Thị Anh</t>
  </si>
  <si>
    <t>Vì Văn Cu</t>
  </si>
  <si>
    <t>Vì Thị Ẻ</t>
  </si>
  <si>
    <t>Lường Thị Lả</t>
  </si>
  <si>
    <t>Quàng Văn Cho</t>
  </si>
  <si>
    <t xml:space="preserve">Lò Văn Khoán </t>
  </si>
  <si>
    <t xml:space="preserve">Lò Văn Am </t>
  </si>
  <si>
    <t>Vì Văn Tung</t>
  </si>
  <si>
    <t xml:space="preserve">Lường Văn Phát </t>
  </si>
  <si>
    <t>Lò Văn Piềng (Lò Biếng Piềng)</t>
  </si>
  <si>
    <t>Quàng Văn Thiên</t>
  </si>
  <si>
    <t>Vì Thị Pọm</t>
  </si>
  <si>
    <t>Vì Văn Thoan</t>
  </si>
  <si>
    <t>Lò Văn Thuông</t>
  </si>
  <si>
    <t>Lò Văn Chô</t>
  </si>
  <si>
    <t xml:space="preserve">Quàng Văn Thân </t>
  </si>
  <si>
    <t xml:space="preserve">Lò Văn Óng </t>
  </si>
  <si>
    <t>Quàng Văn Thỉnh</t>
  </si>
  <si>
    <t xml:space="preserve">Tòng Văn Pặp </t>
  </si>
  <si>
    <t>Quàng Văn Xáy</t>
  </si>
  <si>
    <t xml:space="preserve">Quảng Thị Lá </t>
  </si>
  <si>
    <t xml:space="preserve">Lường Văn Sơn </t>
  </si>
  <si>
    <t xml:space="preserve">Lường Văn Nó </t>
  </si>
  <si>
    <t>Lò Thị Chiêu</t>
  </si>
  <si>
    <t>Tòng Văn Tun</t>
  </si>
  <si>
    <t>Tòng Văn Hỏa</t>
  </si>
  <si>
    <t>Lò Thị Vinh</t>
  </si>
  <si>
    <t xml:space="preserve">Lò Văn  Bướng </t>
  </si>
  <si>
    <t>Lò Văn Lùn</t>
  </si>
  <si>
    <r>
      <rPr>
        <i/>
        <sz val="12"/>
        <rFont val="Times New Roman"/>
        <family val="1"/>
      </rPr>
      <t>Ghi chú:</t>
    </r>
    <r>
      <rPr>
        <sz val="12"/>
        <rFont val="Times New Roman"/>
        <family val="1"/>
      </rPr>
      <t xml:space="preserve">
- Quyết định 838: Viết tắt của Quyết định 838/QĐ-UBND ngày 16/4/2014 của UBND tỉnh.
- Quyết định 3080: Viết tắt của Quyết định 3080/QĐ-UBND ngày 28/11/2017 của UBND tỉnh</t>
    </r>
  </si>
  <si>
    <t>Phụ lục 1b</t>
  </si>
  <si>
    <t>BIỂU TỔNG HỢP KẾT QUẢ THỰC HIỆN CHÍNH SÁCH HỖ TRỢ NGƯỜI CÓ CÔNG VỚI CÁCH MẠNG VỀ NHÀ Ở TRÊN ĐỊA BÀN TỈNH SƠN LA THEO QUYẾT ĐỊNH SỐ 22/2013/QĐ-TTG CỦA THỦ TƯỚNG CHÍNH PHỦ ĐẾN HẾT NGÀY 31/12/2019</t>
  </si>
  <si>
    <t>TÊN HUYỆN, THÀNH PHỐ</t>
  </si>
  <si>
    <t>ĐỀ ÁN 838 (ĐỀ ÁN ĐƯỢC BỘ LAO ĐỘNG - THƯƠNG BINH, XÃ HỘI THẨM TRA TÍNH ĐẾN THỜI ĐIỂM 31/5/2017)</t>
  </si>
  <si>
    <t>ĐỀ ÁN 838 RÀ SOÁT THEO NQ 63</t>
  </si>
  <si>
    <t>ĐỀ ÁN 3080 (GIAI ĐOẠN 2, TIẾP TỤC RÀ SOÁT, TRIỂN KHAI ĐỀ ÁN ĐƯỢC BỘ LAO ĐỘNG THƯƠNG BINH, XÃ HỘI THẨM TRA)</t>
  </si>
  <si>
    <t>NSTW</t>
  </si>
  <si>
    <t>Tổng số (hộ)</t>
  </si>
  <si>
    <t>Xây mới</t>
  </si>
  <si>
    <t>Cải tạo, sửa chữa</t>
  </si>
  <si>
    <t>Số hộ giảm</t>
  </si>
  <si>
    <t>Chuyển đổi hình thức hỗ trợ</t>
  </si>
  <si>
    <t>Tổng số hộ sau rà soát</t>
  </si>
  <si>
    <t>Kết quả thực hiện hỗ trợ</t>
  </si>
  <si>
    <t>Số hộ được phê duyệt</t>
  </si>
  <si>
    <t>Điều chỉnh</t>
  </si>
  <si>
    <t>Trong đó</t>
  </si>
  <si>
    <t>Kinh phí NSTW thực hiện nộp trả đợt 1</t>
  </si>
  <si>
    <t>NSTW chưa hoàn trả</t>
  </si>
  <si>
    <t>Tổng giảm</t>
  </si>
  <si>
    <t>Sửa chữa</t>
  </si>
  <si>
    <t>Từ XM sang SC</t>
  </si>
  <si>
    <t>Từ SC sang XM</t>
  </si>
  <si>
    <t>Tổng số</t>
  </si>
  <si>
    <t>Tổng số tiền thực hiện hỗ trợ (NSTW)</t>
  </si>
  <si>
    <t xml:space="preserve">NSTW còn dư </t>
  </si>
  <si>
    <t>Kinh phí (triệu đồng) giao tại Quyết định số 3169/QĐ-UBND ngày 10/12/2017 của UBND tỉnh</t>
  </si>
  <si>
    <t>Số hộ  rà soát, điều chỉnh (do loại nhầm đối tượng, do tổng hợp sai số thứ tự)</t>
  </si>
  <si>
    <t>Tổng số hộ sau điều chỉnh tăng</t>
  </si>
  <si>
    <t>Số hộ hỗ trợ từ NSTW</t>
  </si>
  <si>
    <t>Số hộ hỗ trợ từ NSĐP (đối tượng c, Nghị quyết 63)</t>
  </si>
  <si>
    <t>Kinh phí thực hiện hỗ trợ (triệu đồng)</t>
  </si>
  <si>
    <t>NSTW còn dư</t>
  </si>
  <si>
    <t>Xây mới (40tr/TH)</t>
  </si>
  <si>
    <t>Sửa chữa (20tr/TH)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</si>
  <si>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</si>
  <si>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</si>
  <si>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</si>
  <si>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</si>
  <si>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</si>
  <si>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</si>
  <si>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</si>
  <si>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</si>
  <si>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</si>
  <si>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</si>
  <si>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</si>
  <si>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</si>
  <si>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</si>
  <si>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</si>
  <si>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</si>
  <si>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</si>
  <si>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</si>
  <si>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</si>
  <si>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</si>
  <si>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</si>
  <si>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</si>
  <si>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</si>
  <si>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</si>
  <si>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(32)</t>
  </si>
  <si>
    <t>(33)</t>
  </si>
  <si>
    <t>(34)</t>
  </si>
  <si>
    <t>(35)</t>
  </si>
  <si>
    <t>(36)</t>
  </si>
  <si>
    <t>(37)</t>
  </si>
  <si>
    <t>(38)</t>
  </si>
  <si>
    <t>(39)</t>
  </si>
  <si>
    <t>(40)</t>
  </si>
  <si>
    <t>(41)</t>
  </si>
  <si>
    <t>(42)</t>
  </si>
  <si>
    <t>(43) = (23) - (41)</t>
  </si>
  <si>
    <t>(43)</t>
  </si>
  <si>
    <t>Thành phố Sơn La</t>
  </si>
  <si>
    <t>Huyện Thuận Châu</t>
  </si>
  <si>
    <t>Huyện Mai Sơn</t>
  </si>
  <si>
    <t>Huyện Yên Châu</t>
  </si>
  <si>
    <t>Huyện Mộc Châu</t>
  </si>
  <si>
    <t>Huyện Phù Yên</t>
  </si>
  <si>
    <t>Huyện Bắc Yên</t>
  </si>
  <si>
    <t>Huyện Mường La</t>
  </si>
  <si>
    <t>Huyện Quỳnh Nhai</t>
  </si>
  <si>
    <t>Huyện Sông Mã</t>
  </si>
  <si>
    <t>Huyện Sốp Cộp</t>
  </si>
  <si>
    <t>Huyện Vân Hồ</t>
  </si>
  <si>
    <t>Dự phòng chưa phân bổ chi tiết</t>
  </si>
  <si>
    <t>BIỂU TỔNG HỢP KẾT QUẢ THỰC HIỆN CHÍNH SÁCH HỖ TRỢ NGƯỜI CÓ CÔNG VỚI CÁCH MẠNG VỀ NHÀ Ở TRÊN ĐỊA BÀN TỈNH SƠN LA THEO QUYẾT ĐỊNH SỐ 22/2013/QĐ-TTG CỦA THỦ TƯỚNG CHÍNH PHỦ (CÁC TRƯỜNG HỢP THUỘC ĐỀ ÁN ĐÃ ĐƯỢC BỘ LAO ĐỘNG - THƯƠNG BINH VÀ XÃ HỘI THẨM TRA TÍNH ĐẾN THỜI ĐIỂM 31/5/2017 TRÊN ĐỊA BÀN TỈNH SƠN LA</t>
  </si>
  <si>
    <t>SỐ HỘ THUỘC DIỆN HỖ TRỢ SAU RÀ SOÁT</t>
  </si>
  <si>
    <t>KẾT QUẢ THỰC HIỆN</t>
  </si>
  <si>
    <t>Số hộ rà soát, điều chỉnh</t>
  </si>
  <si>
    <t>Phụ lục số 1a</t>
  </si>
  <si>
    <t>Phụ lục số 02</t>
  </si>
  <si>
    <t>Phụ lục số 03</t>
  </si>
  <si>
    <t>Phụ lục số 04</t>
  </si>
  <si>
    <t xml:space="preserve">                          Phụ lục số 06</t>
  </si>
  <si>
    <r>
      <t>C</t>
    </r>
    <r>
      <rPr>
        <sz val="13"/>
        <rFont val=".VnTime"/>
        <family val="2"/>
      </rPr>
      <t xml:space="preserve">hiÒng </t>
    </r>
    <r>
      <rPr>
        <sz val="13"/>
        <rFont val="Times New Roman"/>
        <family val="1"/>
      </rPr>
      <t>Thượng</t>
    </r>
  </si>
  <si>
    <r>
      <t>C</t>
    </r>
    <r>
      <rPr>
        <sz val="13"/>
        <rFont val=".VnTime"/>
        <family val="2"/>
      </rPr>
      <t xml:space="preserve">hiÒng </t>
    </r>
    <r>
      <rPr>
        <sz val="13"/>
        <rFont val="Times New Roman"/>
        <family val="1"/>
      </rPr>
      <t xml:space="preserve"> Trung</t>
    </r>
  </si>
  <si>
    <r>
      <rPr>
        <sz val="13"/>
        <rFont val=".VnTime"/>
        <family val="2"/>
      </rPr>
      <t>ChiÒng</t>
    </r>
    <r>
      <rPr>
        <sz val="13"/>
        <rFont val="Times New Roman"/>
        <family val="1"/>
      </rPr>
      <t xml:space="preserve"> Hạ 1</t>
    </r>
    <r>
      <rPr>
        <sz val="13"/>
        <rFont val=".VnTime"/>
        <family val="2"/>
      </rPr>
      <t/>
    </r>
  </si>
  <si>
    <r>
      <t>T</t>
    </r>
    <r>
      <rPr>
        <sz val="13"/>
        <rFont val=".VnTime"/>
        <family val="2"/>
      </rPr>
      <t xml:space="preserve">­êng </t>
    </r>
    <r>
      <rPr>
        <sz val="13"/>
        <rFont val="Times New Roman"/>
        <family val="1"/>
      </rPr>
      <t>Quang</t>
    </r>
  </si>
  <si>
    <r>
      <t>C</t>
    </r>
    <r>
      <rPr>
        <sz val="13"/>
        <rFont val=".VnTime"/>
        <family val="2"/>
      </rPr>
      <t>hiÒng</t>
    </r>
    <r>
      <rPr>
        <sz val="13"/>
        <rFont val="Times New Roman"/>
        <family val="1"/>
      </rPr>
      <t xml:space="preserve"> Hạ 1</t>
    </r>
    <r>
      <rPr>
        <sz val="13"/>
        <rFont val=".VnTime"/>
        <family val="2"/>
      </rPr>
      <t/>
    </r>
  </si>
  <si>
    <r>
      <t>C</t>
    </r>
    <r>
      <rPr>
        <sz val="13"/>
        <rFont val=".VnTime"/>
        <family val="2"/>
      </rPr>
      <t>hiÒng</t>
    </r>
    <r>
      <rPr>
        <sz val="13"/>
        <rFont val="Times New Roman"/>
        <family val="1"/>
      </rPr>
      <t xml:space="preserve"> Hạ 1</t>
    </r>
  </si>
  <si>
    <r>
      <t>C</t>
    </r>
    <r>
      <rPr>
        <sz val="13"/>
        <rFont val=".VnTime"/>
        <family val="2"/>
      </rPr>
      <t>hiÒng</t>
    </r>
    <r>
      <rPr>
        <sz val="13"/>
        <rFont val="Times New Roman"/>
        <family val="1"/>
      </rPr>
      <t xml:space="preserve"> Hạ 2</t>
    </r>
    <r>
      <rPr>
        <sz val="13"/>
        <rFont val=".VnTime"/>
        <family val="2"/>
      </rPr>
      <t/>
    </r>
  </si>
  <si>
    <t>Phụ lục số 07</t>
  </si>
  <si>
    <t>Phụ lục số 08</t>
  </si>
  <si>
    <t>Phụ lục số 9</t>
  </si>
  <si>
    <t xml:space="preserve">        Ghi chú:</t>
  </si>
  <si>
    <t xml:space="preserve">   - Quyết định 3080: Viết tắt của Quyết định 3080/QĐ-UBND ngày 28/11/2017 của UBND tỉnh</t>
  </si>
  <si>
    <t>Phụ lục số 10</t>
  </si>
  <si>
    <t xml:space="preserve">     - Quyết định 3080: Viết tắt của Quyết định 3080/QĐ-UBND ngày 28/11/2017 của UBND tỉnh</t>
  </si>
  <si>
    <t xml:space="preserve">      Ghi chú:</t>
  </si>
  <si>
    <t>Phụ lục số 11</t>
  </si>
  <si>
    <t>Phụ lục số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</si>
</sst>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#,##0.000"/>
    <numFmt numFmtId="166" formatCode="_-* #,##0.00\ _₫_-;\-* #,##0.00\ _₫_-;_-* &quot;-&quot;??\ _₫_-;_-@_-"/>
    <numFmt numFmtId="167" formatCode="_-* #,##0\ _₫_-;\-* #,##0\ _₫_-;_-* &quot;-&quot;??\ _₫_-;_-@_-"/>
    <numFmt numFmtId="168" formatCode="\(#\)"/>
    <numFmt numFmtId="169" formatCode="_-* #,##0\ _₫_-;\-* #,##0\ _₫_-;_-* &quot;-&quot;\ _₫_-;_-@_-"/>
    <numFmt numFmtId="170" formatCode="#,##0\ &quot;₫&quot;;[Red]\-#,##0\ &quot;₫&quot;"/>
    <numFmt numFmtId="171" formatCode="#,##0\ &quot;₫&quot;;\-#,##0\ &quot;₫&quot;"/>
    <numFmt numFmtId="172" formatCode="#,##0;[Red]#,##0"/>
    <numFmt numFmtId="173" formatCode="0.000000"/>
  </numFmts>
  <fonts count="6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0"/>
      <name val=".Vn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12"/>
      <name val=".VnTime"/>
      <family val="2"/>
    </font>
    <font>
      <i/>
      <sz val="12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  <font>
      <sz val="14"/>
      <name val="Times New Roman"/>
      <family val="1"/>
    </font>
    <font>
      <sz val="12"/>
      <name val="Times New Roman"/>
      <family val="1"/>
      <charset val="163"/>
    </font>
    <font>
      <b/>
      <i/>
      <sz val="12"/>
      <name val="Times New Roman"/>
      <family val="1"/>
    </font>
    <font>
      <sz val="11"/>
      <color indexed="8"/>
      <name val="Times New Roman"/>
      <family val="1"/>
    </font>
    <font>
      <i/>
      <u/>
      <sz val="12"/>
      <name val="Times New Roman"/>
      <family val="1"/>
    </font>
    <font>
      <sz val="10"/>
      <name val="Times New Roman"/>
      <family val="1"/>
      <charset val="163"/>
    </font>
    <font>
      <b/>
      <sz val="11"/>
      <name val="Times New Roman"/>
      <family val="1"/>
      <charset val="163"/>
    </font>
    <font>
      <b/>
      <sz val="10"/>
      <name val="Times New Roman"/>
      <family val="1"/>
    </font>
    <font>
      <i/>
      <sz val="10"/>
      <name val="Times New Roman"/>
      <family val="1"/>
    </font>
    <font>
      <i/>
      <sz val="13"/>
      <name val="Times New Roman"/>
      <family val="1"/>
    </font>
    <font>
      <b/>
      <sz val="14"/>
      <name val="Times New Roman"/>
      <family val="1"/>
    </font>
    <font>
      <sz val="12"/>
      <color indexed="8"/>
      <name val="Times New Roman"/>
      <family val="1"/>
    </font>
    <font>
      <sz val="12"/>
      <color indexed="10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Arial"/>
      <family val="2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3"/>
      <name val=".VnTime"/>
      <family val="2"/>
    </font>
    <font>
      <sz val="13"/>
      <name val="Times New Roman"/>
      <family val="1"/>
    </font>
    <font>
      <sz val="12"/>
      <name val="Arial"/>
      <family val="2"/>
    </font>
    <font>
      <b/>
      <sz val="14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Times New Roman"/>
      <family val="2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name val="Times New Roman"/>
      <family val="2"/>
    </font>
    <font>
      <b/>
      <sz val="11"/>
      <name val="Times New Roman"/>
      <family val="2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  <font>
      <i/>
      <sz val="13"/>
      <color theme="1"/>
      <name val="Times New Roman"/>
      <family val="1"/>
    </font>
    <font>
      <sz val="11"/>
      <name val="Calibri"/>
      <family val="2"/>
      <scheme val="minor"/>
    </font>
    <font>
      <b/>
      <sz val="13"/>
      <name val="Times New Roman"/>
      <family val="1"/>
    </font>
    <font>
      <b/>
      <i/>
      <sz val="13"/>
      <name val="Times New Roman"/>
      <family val="1"/>
    </font>
    <font>
      <sz val="13"/>
      <name val="Times New Roman"/>
      <family val="1"/>
      <charset val="163"/>
    </font>
    <font>
      <b/>
      <sz val="13"/>
      <name val=".VnTimeH"/>
      <family val="2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sz val="13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4">
    <xf numFmtId="0" fontId="0" fillId="0" borderId="0"/>
    <xf numFmtId="0" fontId="1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4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0" borderId="0"/>
    <xf numFmtId="0" fontId="3" fillId="0" borderId="0"/>
    <xf numFmtId="41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41" fontId="3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41" fontId="3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41" fontId="3" fillId="0" borderId="0" applyFont="0" applyFill="0" applyBorder="0" applyAlignment="0" applyProtection="0"/>
    <xf numFmtId="0" fontId="2" fillId="0" borderId="0"/>
    <xf numFmtId="41" fontId="3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1" fontId="3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0" borderId="0"/>
    <xf numFmtId="41" fontId="3" fillId="0" borderId="0" applyFont="0" applyFill="0" applyBorder="0" applyAlignment="0" applyProtection="0"/>
    <xf numFmtId="0" fontId="3" fillId="0" borderId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0" borderId="0"/>
    <xf numFmtId="41" fontId="3" fillId="0" borderId="0" applyFont="0" applyFill="0" applyBorder="0" applyAlignment="0" applyProtection="0"/>
    <xf numFmtId="0" fontId="3" fillId="0" borderId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0" fillId="0" borderId="0"/>
    <xf numFmtId="0" fontId="10" fillId="0" borderId="0"/>
    <xf numFmtId="41" fontId="5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6" fillId="0" borderId="0"/>
    <xf numFmtId="0" fontId="1" fillId="0" borderId="0"/>
  </cellStyleXfs>
  <cellXfs count="809">
    <xf numFmtId="0" fontId="0" fillId="0" borderId="0" xfId="0"/>
    <xf numFmtId="0" fontId="6" fillId="2" borderId="0" xfId="0" applyFont="1" applyFill="1"/>
    <xf numFmtId="0" fontId="6" fillId="0" borderId="0" xfId="0" applyFont="1" applyFill="1"/>
    <xf numFmtId="0" fontId="7" fillId="2" borderId="0" xfId="0" applyFont="1" applyFill="1"/>
    <xf numFmtId="0" fontId="12" fillId="0" borderId="0" xfId="0" applyFont="1"/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shrinkToFit="1"/>
    </xf>
    <xf numFmtId="0" fontId="6" fillId="2" borderId="0" xfId="0" applyFont="1" applyFill="1" applyBorder="1" applyAlignment="1">
      <alignment shrinkToFit="1"/>
    </xf>
    <xf numFmtId="0" fontId="13" fillId="2" borderId="0" xfId="0" applyFont="1" applyFill="1"/>
    <xf numFmtId="0" fontId="12" fillId="0" borderId="0" xfId="0" applyFont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12" fillId="0" borderId="0" xfId="0" applyFont="1" applyAlignment="1">
      <alignment wrapText="1"/>
    </xf>
    <xf numFmtId="0" fontId="6" fillId="2" borderId="0" xfId="0" applyFont="1" applyFill="1" applyBorder="1" applyAlignment="1">
      <alignment horizontal="center" wrapText="1" shrinkToFit="1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6" fillId="2" borderId="0" xfId="0" applyFont="1" applyFill="1" applyBorder="1"/>
    <xf numFmtId="0" fontId="11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 vertical="center"/>
    </xf>
    <xf numFmtId="0" fontId="16" fillId="2" borderId="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1" fillId="2" borderId="1" xfId="0" quotePrefix="1" applyFont="1" applyFill="1" applyBorder="1" applyAlignment="1">
      <alignment horizontal="center" vertical="center" wrapText="1"/>
    </xf>
    <xf numFmtId="0" fontId="19" fillId="2" borderId="0" xfId="1" applyFont="1" applyFill="1" applyBorder="1" applyAlignment="1">
      <alignment horizontal="left" vertical="center" wrapText="1"/>
    </xf>
    <xf numFmtId="0" fontId="19" fillId="2" borderId="0" xfId="1" applyFont="1" applyFill="1" applyBorder="1" applyAlignment="1">
      <alignment horizontal="center" vertical="center" wrapText="1"/>
    </xf>
    <xf numFmtId="3" fontId="6" fillId="2" borderId="0" xfId="1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/>
    <xf numFmtId="0" fontId="21" fillId="2" borderId="0" xfId="0" applyFont="1" applyFill="1" applyAlignment="1"/>
    <xf numFmtId="0" fontId="22" fillId="2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167" fontId="2" fillId="0" borderId="0" xfId="145" applyNumberFormat="1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7" fontId="8" fillId="2" borderId="1" xfId="145" applyNumberFormat="1" applyFont="1" applyFill="1" applyBorder="1" applyAlignment="1">
      <alignment horizontal="center" vertical="center" wrapText="1"/>
    </xf>
    <xf numFmtId="168" fontId="11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6" fillId="0" borderId="0" xfId="0" applyFont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right"/>
    </xf>
    <xf numFmtId="0" fontId="0" fillId="0" borderId="0" xfId="0" applyFill="1"/>
    <xf numFmtId="0" fontId="0" fillId="2" borderId="0" xfId="0" applyFill="1"/>
    <xf numFmtId="0" fontId="35" fillId="2" borderId="0" xfId="0" applyFont="1" applyFill="1"/>
    <xf numFmtId="0" fontId="0" fillId="2" borderId="0" xfId="0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1" fontId="8" fillId="2" borderId="1" xfId="145" applyNumberFormat="1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3" fontId="24" fillId="0" borderId="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3" fontId="9" fillId="0" borderId="0" xfId="145" applyNumberFormat="1" applyFont="1" applyAlignment="1">
      <alignment horizontal="right" vertical="center"/>
    </xf>
    <xf numFmtId="3" fontId="9" fillId="0" borderId="0" xfId="145" applyNumberFormat="1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11" fillId="0" borderId="0" xfId="0" applyFont="1"/>
    <xf numFmtId="0" fontId="8" fillId="0" borderId="0" xfId="0" applyFont="1"/>
    <xf numFmtId="0" fontId="26" fillId="0" borderId="0" xfId="0" applyFont="1" applyBorder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11" fillId="0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16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11" fillId="2" borderId="0" xfId="0" applyFont="1" applyFill="1"/>
    <xf numFmtId="0" fontId="2" fillId="2" borderId="0" xfId="0" applyFont="1" applyFill="1" applyAlignment="1">
      <alignment horizontal="left" vertical="center"/>
    </xf>
    <xf numFmtId="0" fontId="40" fillId="0" borderId="0" xfId="0" applyFont="1"/>
    <xf numFmtId="0" fontId="43" fillId="2" borderId="0" xfId="0" applyFont="1" applyFill="1"/>
    <xf numFmtId="0" fontId="0" fillId="2" borderId="0" xfId="0" applyFill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24" fillId="2" borderId="1" xfId="0" quotePrefix="1" applyFont="1" applyFill="1" applyBorder="1" applyAlignment="1">
      <alignment horizontal="center" vertical="center" wrapText="1"/>
    </xf>
    <xf numFmtId="0" fontId="24" fillId="2" borderId="6" xfId="0" quotePrefix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3" fontId="2" fillId="2" borderId="1" xfId="0" applyNumberFormat="1" applyFont="1" applyFill="1" applyBorder="1"/>
    <xf numFmtId="3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5" fillId="2" borderId="1" xfId="0" quotePrefix="1" applyFont="1" applyFill="1" applyBorder="1" applyAlignment="1">
      <alignment horizontal="center" vertical="center" wrapText="1"/>
    </xf>
    <xf numFmtId="0" fontId="45" fillId="2" borderId="6" xfId="0" quotePrefix="1" applyFont="1" applyFill="1" applyBorder="1" applyAlignment="1">
      <alignment horizontal="center" vertical="center" wrapText="1"/>
    </xf>
    <xf numFmtId="0" fontId="46" fillId="2" borderId="1" xfId="0" applyFont="1" applyFill="1" applyBorder="1" applyAlignment="1">
      <alignment horizontal="center" vertical="center" wrapText="1"/>
    </xf>
    <xf numFmtId="0" fontId="47" fillId="2" borderId="1" xfId="0" applyFont="1" applyFill="1" applyBorder="1" applyAlignment="1">
      <alignment horizontal="center" vertical="center" wrapText="1"/>
    </xf>
    <xf numFmtId="3" fontId="47" fillId="2" borderId="1" xfId="0" applyNumberFormat="1" applyFont="1" applyFill="1" applyBorder="1" applyAlignment="1">
      <alignment horizontal="center" vertical="center" wrapText="1"/>
    </xf>
    <xf numFmtId="0" fontId="46" fillId="2" borderId="1" xfId="0" applyFont="1" applyFill="1" applyBorder="1" applyAlignment="1">
      <alignment horizontal="left" vertical="center" wrapText="1"/>
    </xf>
    <xf numFmtId="3" fontId="46" fillId="2" borderId="1" xfId="0" applyNumberFormat="1" applyFont="1" applyFill="1" applyBorder="1" applyAlignment="1">
      <alignment horizontal="center" vertical="center" wrapText="1"/>
    </xf>
    <xf numFmtId="3" fontId="46" fillId="2" borderId="1" xfId="0" applyNumberFormat="1" applyFont="1" applyFill="1" applyBorder="1" applyAlignment="1">
      <alignment horizontal="center" vertical="center"/>
    </xf>
    <xf numFmtId="0" fontId="46" fillId="2" borderId="1" xfId="0" applyFont="1" applyFill="1" applyBorder="1" applyAlignment="1">
      <alignment horizontal="center" vertical="center"/>
    </xf>
    <xf numFmtId="0" fontId="48" fillId="2" borderId="1" xfId="0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3" fontId="49" fillId="0" borderId="1" xfId="0" applyNumberFormat="1" applyFont="1" applyBorder="1" applyAlignment="1">
      <alignment horizontal="center" vertical="center" wrapText="1"/>
    </xf>
    <xf numFmtId="3" fontId="48" fillId="0" borderId="1" xfId="0" applyNumberFormat="1" applyFont="1" applyBorder="1" applyAlignment="1">
      <alignment horizontal="center" vertical="center" wrapText="1"/>
    </xf>
    <xf numFmtId="3" fontId="48" fillId="0" borderId="1" xfId="0" applyNumberFormat="1" applyFont="1" applyBorder="1" applyAlignment="1">
      <alignment horizontal="center" vertical="center"/>
    </xf>
    <xf numFmtId="3" fontId="49" fillId="0" borderId="1" xfId="0" applyNumberFormat="1" applyFont="1" applyBorder="1" applyAlignment="1">
      <alignment horizontal="center" vertical="center"/>
    </xf>
    <xf numFmtId="0" fontId="0" fillId="0" borderId="1" xfId="0" applyBorder="1"/>
    <xf numFmtId="3" fontId="48" fillId="0" borderId="1" xfId="0" applyNumberFormat="1" applyFont="1" applyBorder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3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/>
    <xf numFmtId="3" fontId="8" fillId="2" borderId="1" xfId="0" applyNumberFormat="1" applyFont="1" applyFill="1" applyBorder="1" applyAlignment="1">
      <alignment horizontal="right" vertical="center" wrapText="1"/>
    </xf>
    <xf numFmtId="0" fontId="2" fillId="2" borderId="1" xfId="147" applyFont="1" applyFill="1" applyBorder="1" applyAlignment="1">
      <alignment horizontal="left"/>
    </xf>
    <xf numFmtId="0" fontId="2" fillId="2" borderId="1" xfId="147" applyFont="1" applyFill="1" applyBorder="1" applyAlignment="1">
      <alignment horizontal="center"/>
    </xf>
    <xf numFmtId="0" fontId="2" fillId="2" borderId="1" xfId="147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/>
    </xf>
    <xf numFmtId="3" fontId="8" fillId="2" borderId="1" xfId="0" applyNumberFormat="1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3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64" fontId="8" fillId="2" borderId="1" xfId="0" applyNumberFormat="1" applyFont="1" applyFill="1" applyBorder="1" applyAlignment="1">
      <alignment horizontal="left"/>
    </xf>
    <xf numFmtId="0" fontId="2" fillId="2" borderId="1" xfId="147" applyFont="1" applyFill="1" applyBorder="1" applyAlignment="1">
      <alignment vertical="top" wrapText="1"/>
    </xf>
    <xf numFmtId="0" fontId="2" fillId="2" borderId="1" xfId="147" applyFont="1" applyFill="1" applyBorder="1" applyAlignment="1">
      <alignment horizontal="center" vertical="center" wrapText="1"/>
    </xf>
    <xf numFmtId="3" fontId="2" fillId="2" borderId="1" xfId="147" applyNumberFormat="1" applyFont="1" applyFill="1" applyBorder="1" applyAlignment="1">
      <alignment horizontal="right" vertical="top" wrapText="1"/>
    </xf>
    <xf numFmtId="0" fontId="8" fillId="2" borderId="1" xfId="147" applyFont="1" applyFill="1" applyBorder="1" applyAlignment="1">
      <alignment vertical="top" wrapText="1"/>
    </xf>
    <xf numFmtId="0" fontId="8" fillId="2" borderId="1" xfId="147" applyFont="1" applyFill="1" applyBorder="1" applyAlignment="1">
      <alignment horizontal="center" vertical="top" wrapText="1"/>
    </xf>
    <xf numFmtId="0" fontId="8" fillId="2" borderId="1" xfId="147" applyFont="1" applyFill="1" applyBorder="1" applyAlignment="1">
      <alignment horizontal="center" vertical="center" wrapText="1"/>
    </xf>
    <xf numFmtId="3" fontId="8" fillId="2" borderId="1" xfId="147" applyNumberFormat="1" applyFont="1" applyFill="1" applyBorder="1" applyAlignment="1">
      <alignment vertical="top" wrapText="1"/>
    </xf>
    <xf numFmtId="3" fontId="8" fillId="2" borderId="1" xfId="0" applyNumberFormat="1" applyFont="1" applyFill="1" applyBorder="1" applyAlignment="1">
      <alignment horizontal="right"/>
    </xf>
    <xf numFmtId="3" fontId="8" fillId="2" borderId="1" xfId="147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8" fillId="2" borderId="1" xfId="0" applyFont="1" applyFill="1" applyBorder="1" applyAlignment="1"/>
    <xf numFmtId="0" fontId="17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vertical="top" wrapText="1"/>
    </xf>
    <xf numFmtId="3" fontId="2" fillId="2" borderId="1" xfId="0" applyNumberFormat="1" applyFont="1" applyFill="1" applyBorder="1" applyAlignment="1">
      <alignment horizontal="right" shrinkToFit="1"/>
    </xf>
    <xf numFmtId="3" fontId="8" fillId="2" borderId="1" xfId="0" applyNumberFormat="1" applyFont="1" applyFill="1" applyBorder="1" applyAlignment="1">
      <alignment horizontal="right" shrinkToFit="1"/>
    </xf>
    <xf numFmtId="0" fontId="8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8" fillId="2" borderId="1" xfId="147" applyFont="1" applyFill="1" applyBorder="1" applyAlignment="1">
      <alignment horizontal="left"/>
    </xf>
    <xf numFmtId="0" fontId="8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164" fontId="2" fillId="2" borderId="1" xfId="145" applyNumberFormat="1" applyFont="1" applyFill="1" applyBorder="1" applyAlignment="1">
      <alignment horizontal="left"/>
    </xf>
    <xf numFmtId="164" fontId="2" fillId="2" borderId="1" xfId="145" applyNumberFormat="1" applyFont="1" applyFill="1" applyBorder="1" applyAlignment="1"/>
    <xf numFmtId="0" fontId="17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164" fontId="2" fillId="2" borderId="1" xfId="145" applyNumberFormat="1" applyFont="1" applyFill="1" applyBorder="1" applyAlignment="1">
      <alignment horizontal="center"/>
    </xf>
    <xf numFmtId="164" fontId="2" fillId="2" borderId="1" xfId="145" applyNumberFormat="1" applyFont="1" applyFill="1" applyBorder="1" applyAlignment="1">
      <alignment horizontal="right"/>
    </xf>
    <xf numFmtId="0" fontId="2" fillId="2" borderId="1" xfId="147" applyFont="1" applyFill="1" applyBorder="1" applyAlignment="1">
      <alignment horizontal="center" vertical="top" wrapText="1"/>
    </xf>
    <xf numFmtId="3" fontId="2" fillId="2" borderId="1" xfId="147" applyNumberFormat="1" applyFont="1" applyFill="1" applyBorder="1" applyAlignment="1">
      <alignment vertical="top" wrapText="1"/>
    </xf>
    <xf numFmtId="0" fontId="2" fillId="2" borderId="1" xfId="147" applyFont="1" applyFill="1" applyBorder="1" applyAlignment="1">
      <alignment horizontal="justify" vertical="top" wrapText="1"/>
    </xf>
    <xf numFmtId="0" fontId="2" fillId="2" borderId="1" xfId="147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/>
    </xf>
    <xf numFmtId="165" fontId="2" fillId="2" borderId="1" xfId="0" applyNumberFormat="1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left"/>
    </xf>
    <xf numFmtId="3" fontId="2" fillId="2" borderId="1" xfId="0" applyNumberFormat="1" applyFont="1" applyFill="1" applyBorder="1" applyAlignment="1"/>
    <xf numFmtId="3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shrinkToFit="1"/>
    </xf>
    <xf numFmtId="0" fontId="2" fillId="2" borderId="1" xfId="0" applyFont="1" applyFill="1" applyBorder="1" applyAlignment="1">
      <alignment horizontal="right" vertical="center" shrinkToFit="1"/>
    </xf>
    <xf numFmtId="0" fontId="2" fillId="2" borderId="1" xfId="0" applyFont="1" applyFill="1" applyBorder="1" applyAlignment="1">
      <alignment horizontal="center" vertical="center" shrinkToFit="1"/>
    </xf>
    <xf numFmtId="3" fontId="18" fillId="2" borderId="1" xfId="0" applyNumberFormat="1" applyFont="1" applyFill="1" applyBorder="1"/>
    <xf numFmtId="0" fontId="8" fillId="2" borderId="1" xfId="1" applyFont="1" applyFill="1" applyBorder="1" applyAlignment="1">
      <alignment horizontal="center" vertical="center" wrapText="1" shrinkToFit="1"/>
    </xf>
    <xf numFmtId="0" fontId="8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 applyProtection="1">
      <alignment horizontal="center" vertical="center" shrinkToFit="1"/>
      <protection locked="0" hidden="1"/>
    </xf>
    <xf numFmtId="0" fontId="11" fillId="2" borderId="1" xfId="1" applyFont="1" applyFill="1" applyBorder="1" applyAlignment="1" applyProtection="1">
      <alignment horizontal="left" vertical="center" shrinkToFit="1"/>
      <protection locked="0" hidden="1"/>
    </xf>
    <xf numFmtId="0" fontId="15" fillId="2" borderId="1" xfId="1" quotePrefix="1" applyFont="1" applyFill="1" applyBorder="1" applyAlignment="1" applyProtection="1">
      <alignment horizontal="center" vertical="center" wrapText="1" shrinkToFit="1"/>
      <protection locked="0" hidden="1"/>
    </xf>
    <xf numFmtId="0" fontId="11" fillId="2" borderId="1" xfId="1" quotePrefix="1" applyFont="1" applyFill="1" applyBorder="1" applyAlignment="1" applyProtection="1">
      <alignment horizontal="center" vertical="center" shrinkToFit="1"/>
      <protection locked="0" hidden="1"/>
    </xf>
    <xf numFmtId="0" fontId="8" fillId="2" borderId="1" xfId="1" applyFont="1" applyFill="1" applyBorder="1" applyAlignment="1" applyProtection="1">
      <alignment horizontal="center" vertical="center" shrinkToFit="1"/>
      <protection locked="0" hidden="1"/>
    </xf>
    <xf numFmtId="0" fontId="8" fillId="2" borderId="1" xfId="1" applyFont="1" applyFill="1" applyBorder="1" applyAlignment="1" applyProtection="1">
      <alignment horizontal="left" vertical="center" shrinkToFit="1"/>
      <protection locked="0" hidden="1"/>
    </xf>
    <xf numFmtId="164" fontId="8" fillId="2" borderId="1" xfId="145" quotePrefix="1" applyNumberFormat="1" applyFont="1" applyFill="1" applyBorder="1" applyAlignment="1" applyProtection="1">
      <alignment horizontal="center" vertical="center" shrinkToFit="1"/>
      <protection locked="0" hidden="1"/>
    </xf>
    <xf numFmtId="41" fontId="8" fillId="2" borderId="1" xfId="1" quotePrefix="1" applyNumberFormat="1" applyFont="1" applyFill="1" applyBorder="1" applyAlignment="1" applyProtection="1">
      <alignment horizontal="center" vertical="center" shrinkToFit="1"/>
      <protection locked="0" hidden="1"/>
    </xf>
    <xf numFmtId="0" fontId="2" fillId="2" borderId="1" xfId="1" applyFont="1" applyFill="1" applyBorder="1" applyAlignment="1" applyProtection="1">
      <alignment horizontal="center" vertical="center" shrinkToFit="1"/>
      <protection locked="0" hidden="1"/>
    </xf>
    <xf numFmtId="0" fontId="2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2" fillId="2" borderId="1" xfId="1" quotePrefix="1" applyFont="1" applyFill="1" applyBorder="1" applyAlignment="1" applyProtection="1">
      <alignment horizontal="center" vertical="center" shrinkToFit="1"/>
      <protection locked="0" hidden="1"/>
    </xf>
    <xf numFmtId="41" fontId="2" fillId="2" borderId="1" xfId="29" applyFont="1" applyFill="1" applyBorder="1" applyAlignment="1">
      <alignment vertical="center" shrinkToFit="1"/>
    </xf>
    <xf numFmtId="0" fontId="2" fillId="2" borderId="1" xfId="0" applyFont="1" applyFill="1" applyBorder="1" applyAlignment="1">
      <alignment horizontal="center" shrinkToFit="1"/>
    </xf>
    <xf numFmtId="41" fontId="2" fillId="2" borderId="1" xfId="29" applyFont="1" applyFill="1" applyBorder="1" applyAlignment="1">
      <alignment shrinkToFit="1"/>
    </xf>
    <xf numFmtId="0" fontId="2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wrapText="1" shrinkToFit="1"/>
    </xf>
    <xf numFmtId="41" fontId="8" fillId="2" borderId="1" xfId="29" applyFont="1" applyFill="1" applyBorder="1" applyAlignment="1">
      <alignment shrinkToFit="1"/>
    </xf>
    <xf numFmtId="0" fontId="2" fillId="2" borderId="1" xfId="146" applyNumberFormat="1" applyFont="1" applyFill="1" applyBorder="1" applyAlignment="1">
      <alignment horizontal="left" vertical="center" wrapText="1"/>
    </xf>
    <xf numFmtId="0" fontId="2" fillId="2" borderId="1" xfId="147" applyFont="1" applyFill="1" applyBorder="1" applyAlignment="1">
      <alignment horizontal="center" vertical="center" shrinkToFit="1"/>
    </xf>
    <xf numFmtId="0" fontId="2" fillId="2" borderId="1" xfId="146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shrinkToFit="1"/>
    </xf>
    <xf numFmtId="0" fontId="6" fillId="2" borderId="1" xfId="0" applyNumberFormat="1" applyFont="1" applyFill="1" applyBorder="1" applyAlignment="1">
      <alignment horizontal="center" wrapText="1" shrinkToFit="1"/>
    </xf>
    <xf numFmtId="164" fontId="2" fillId="2" borderId="1" xfId="25" applyNumberFormat="1" applyFont="1" applyFill="1" applyBorder="1" applyAlignment="1">
      <alignment horizontal="right" shrinkToFit="1"/>
    </xf>
    <xf numFmtId="41" fontId="8" fillId="2" borderId="1" xfId="29" applyFont="1" applyFill="1" applyBorder="1" applyAlignment="1">
      <alignment vertical="center" shrinkToFit="1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shrinkToFit="1"/>
    </xf>
    <xf numFmtId="49" fontId="6" fillId="2" borderId="1" xfId="0" applyNumberFormat="1" applyFont="1" applyFill="1" applyBorder="1" applyAlignment="1">
      <alignment horizontal="center" wrapText="1" shrinkToFit="1"/>
    </xf>
    <xf numFmtId="0" fontId="2" fillId="2" borderId="1" xfId="0" applyNumberFormat="1" applyFont="1" applyFill="1" applyBorder="1" applyAlignment="1">
      <alignment horizontal="left" vertical="center" wrapText="1"/>
    </xf>
    <xf numFmtId="43" fontId="11" fillId="2" borderId="1" xfId="145" quotePrefix="1" applyFont="1" applyFill="1" applyBorder="1" applyAlignment="1" applyProtection="1">
      <alignment horizontal="center" vertical="center" shrinkToFit="1"/>
      <protection locked="0" hidden="1"/>
    </xf>
    <xf numFmtId="164" fontId="15" fillId="2" borderId="1" xfId="1" applyNumberFormat="1" applyFont="1" applyFill="1" applyBorder="1" applyAlignment="1" applyProtection="1">
      <alignment horizontal="center" vertical="center" wrapText="1" shrinkToFit="1"/>
      <protection locked="0" hidden="1"/>
    </xf>
    <xf numFmtId="164" fontId="8" fillId="2" borderId="1" xfId="1" applyNumberFormat="1" applyFont="1" applyFill="1" applyBorder="1" applyAlignment="1" applyProtection="1">
      <alignment horizontal="center" vertical="center" shrinkToFit="1"/>
      <protection locked="0" hidden="1"/>
    </xf>
    <xf numFmtId="164" fontId="11" fillId="2" borderId="1" xfId="1" quotePrefix="1" applyNumberFormat="1" applyFont="1" applyFill="1" applyBorder="1" applyAlignment="1" applyProtection="1">
      <alignment horizontal="center" vertical="center" shrinkToFit="1"/>
      <protection locked="0" hidden="1"/>
    </xf>
    <xf numFmtId="0" fontId="7" fillId="2" borderId="1" xfId="0" applyFont="1" applyFill="1" applyBorder="1" applyAlignment="1">
      <alignment wrapText="1" shrinkToFit="1"/>
    </xf>
    <xf numFmtId="0" fontId="8" fillId="2" borderId="1" xfId="0" applyFont="1" applyFill="1" applyBorder="1" applyAlignment="1">
      <alignment horizontal="center" shrinkToFit="1"/>
    </xf>
    <xf numFmtId="164" fontId="8" fillId="2" borderId="1" xfId="0" applyNumberFormat="1" applyFont="1" applyFill="1" applyBorder="1" applyAlignment="1">
      <alignment shrinkToFit="1"/>
    </xf>
    <xf numFmtId="0" fontId="2" fillId="2" borderId="1" xfId="3" applyFont="1" applyFill="1" applyBorder="1" applyAlignment="1">
      <alignment horizontal="center" vertical="center" shrinkToFit="1"/>
    </xf>
    <xf numFmtId="0" fontId="2" fillId="2" borderId="1" xfId="3" applyFont="1" applyFill="1" applyBorder="1" applyAlignment="1">
      <alignment horizontal="left" vertical="center" shrinkToFit="1"/>
    </xf>
    <xf numFmtId="164" fontId="2" fillId="2" borderId="1" xfId="4" applyNumberFormat="1" applyFont="1" applyFill="1" applyBorder="1" applyAlignment="1">
      <alignment vertical="center" shrinkToFit="1"/>
    </xf>
    <xf numFmtId="0" fontId="2" fillId="2" borderId="1" xfId="1" applyFont="1" applyFill="1" applyBorder="1" applyAlignment="1">
      <alignment horizontal="center" vertical="center" shrinkToFit="1"/>
    </xf>
    <xf numFmtId="164" fontId="8" fillId="2" borderId="1" xfId="1" applyNumberFormat="1" applyFont="1" applyFill="1" applyBorder="1" applyAlignment="1">
      <alignment horizontal="center" vertical="center" shrinkToFit="1"/>
    </xf>
    <xf numFmtId="0" fontId="2" fillId="2" borderId="1" xfId="6" applyFont="1" applyFill="1" applyBorder="1" applyAlignment="1">
      <alignment horizontal="left" vertical="center" wrapText="1"/>
    </xf>
    <xf numFmtId="0" fontId="2" fillId="2" borderId="1" xfId="6" applyFont="1" applyFill="1" applyBorder="1" applyAlignment="1">
      <alignment horizontal="center" vertical="center" shrinkToFit="1"/>
    </xf>
    <xf numFmtId="164" fontId="2" fillId="2" borderId="1" xfId="7" applyNumberFormat="1" applyFont="1" applyFill="1" applyBorder="1" applyAlignment="1">
      <alignment horizontal="center" vertical="center" shrinkToFit="1"/>
    </xf>
    <xf numFmtId="0" fontId="2" fillId="2" borderId="1" xfId="1" applyFont="1" applyFill="1" applyBorder="1" applyAlignment="1">
      <alignment horizontal="center"/>
    </xf>
    <xf numFmtId="0" fontId="8" fillId="2" borderId="1" xfId="3" applyFont="1" applyFill="1" applyBorder="1" applyAlignment="1">
      <alignment horizontal="center" vertical="center" shrinkToFit="1"/>
    </xf>
    <xf numFmtId="0" fontId="8" fillId="2" borderId="1" xfId="6" applyFont="1" applyFill="1" applyBorder="1" applyAlignment="1">
      <alignment horizontal="left" vertical="center" wrapText="1"/>
    </xf>
    <xf numFmtId="0" fontId="8" fillId="2" borderId="1" xfId="6" applyFont="1" applyFill="1" applyBorder="1" applyAlignment="1">
      <alignment vertical="center" wrapText="1"/>
    </xf>
    <xf numFmtId="164" fontId="8" fillId="2" borderId="1" xfId="6" applyNumberFormat="1" applyFont="1" applyFill="1" applyBorder="1" applyAlignment="1">
      <alignment vertical="center" shrinkToFit="1"/>
    </xf>
    <xf numFmtId="0" fontId="8" fillId="2" borderId="1" xfId="6" applyFont="1" applyFill="1" applyBorder="1" applyAlignment="1">
      <alignment horizontal="center" vertical="center" wrapText="1"/>
    </xf>
    <xf numFmtId="0" fontId="2" fillId="2" borderId="1" xfId="18" applyFont="1" applyFill="1" applyBorder="1" applyAlignment="1">
      <alignment horizontal="center" vertical="center" shrinkToFit="1"/>
    </xf>
    <xf numFmtId="0" fontId="2" fillId="2" borderId="1" xfId="14" applyFont="1" applyFill="1" applyBorder="1" applyAlignment="1">
      <alignment horizontal="left" vertical="center" shrinkToFit="1"/>
    </xf>
    <xf numFmtId="0" fontId="2" fillId="2" borderId="1" xfId="14" applyFont="1" applyFill="1" applyBorder="1" applyAlignment="1">
      <alignment horizontal="center" vertical="center" shrinkToFit="1"/>
    </xf>
    <xf numFmtId="164" fontId="2" fillId="2" borderId="1" xfId="145" applyNumberFormat="1" applyFont="1" applyFill="1" applyBorder="1" applyAlignment="1">
      <alignment vertical="center" shrinkToFit="1"/>
    </xf>
    <xf numFmtId="164" fontId="2" fillId="2" borderId="1" xfId="15" applyNumberFormat="1" applyFont="1" applyFill="1" applyBorder="1" applyAlignment="1">
      <alignment vertical="center" shrinkToFit="1"/>
    </xf>
    <xf numFmtId="0" fontId="2" fillId="2" borderId="1" xfId="14" applyFont="1" applyFill="1" applyBorder="1" applyAlignment="1">
      <alignment vertical="center" shrinkToFit="1"/>
    </xf>
    <xf numFmtId="41" fontId="2" fillId="2" borderId="1" xfId="16" applyFont="1" applyFill="1" applyBorder="1" applyAlignment="1">
      <alignment vertical="center" shrinkToFit="1"/>
    </xf>
    <xf numFmtId="164" fontId="2" fillId="2" borderId="1" xfId="0" applyNumberFormat="1" applyFont="1" applyFill="1" applyBorder="1" applyAlignment="1">
      <alignment horizontal="center"/>
    </xf>
    <xf numFmtId="0" fontId="2" fillId="2" borderId="1" xfId="14" applyFont="1" applyFill="1" applyBorder="1" applyAlignment="1">
      <alignment horizontal="left" vertical="center" wrapText="1" shrinkToFit="1"/>
    </xf>
    <xf numFmtId="3" fontId="2" fillId="2" borderId="1" xfId="14" applyNumberFormat="1" applyFont="1" applyFill="1" applyBorder="1" applyAlignment="1">
      <alignment vertical="center" shrinkToFit="1"/>
    </xf>
    <xf numFmtId="0" fontId="2" fillId="2" borderId="1" xfId="20" applyFont="1" applyFill="1" applyBorder="1" applyAlignment="1">
      <alignment horizontal="left" vertical="center" wrapText="1"/>
    </xf>
    <xf numFmtId="0" fontId="2" fillId="2" borderId="1" xfId="20" applyFont="1" applyFill="1" applyBorder="1" applyAlignment="1">
      <alignment horizontal="center" vertical="center" shrinkToFit="1"/>
    </xf>
    <xf numFmtId="164" fontId="2" fillId="2" borderId="1" xfId="21" applyNumberFormat="1" applyFont="1" applyFill="1" applyBorder="1" applyAlignment="1">
      <alignment horizontal="center" vertical="center" shrinkToFit="1"/>
    </xf>
    <xf numFmtId="0" fontId="8" fillId="2" borderId="1" xfId="18" applyFont="1" applyFill="1" applyBorder="1" applyAlignment="1">
      <alignment horizontal="center" vertical="center" shrinkToFit="1"/>
    </xf>
    <xf numFmtId="0" fontId="8" fillId="2" borderId="1" xfId="20" applyFont="1" applyFill="1" applyBorder="1" applyAlignment="1">
      <alignment horizontal="left" vertical="center" wrapText="1"/>
    </xf>
    <xf numFmtId="164" fontId="8" fillId="2" borderId="1" xfId="21" applyNumberFormat="1" applyFont="1" applyFill="1" applyBorder="1" applyAlignment="1">
      <alignment horizontal="center" vertical="center" shrinkToFit="1"/>
    </xf>
    <xf numFmtId="0" fontId="2" fillId="2" borderId="1" xfId="26" applyFont="1" applyFill="1" applyBorder="1" applyAlignment="1">
      <alignment horizontal="center" vertical="center" shrinkToFit="1"/>
    </xf>
    <xf numFmtId="0" fontId="2" fillId="2" borderId="1" xfId="26" applyFont="1" applyFill="1" applyBorder="1" applyAlignment="1">
      <alignment horizontal="left" vertical="center" shrinkToFit="1"/>
    </xf>
    <xf numFmtId="0" fontId="2" fillId="2" borderId="1" xfId="26" applyFont="1" applyFill="1" applyBorder="1" applyAlignment="1">
      <alignment vertical="center" shrinkToFit="1"/>
    </xf>
    <xf numFmtId="164" fontId="2" fillId="2" borderId="1" xfId="25" applyNumberFormat="1" applyFont="1" applyFill="1" applyBorder="1" applyAlignment="1">
      <alignment vertical="center" shrinkToFit="1"/>
    </xf>
    <xf numFmtId="41" fontId="2" fillId="2" borderId="1" xfId="24" applyFont="1" applyFill="1" applyBorder="1" applyAlignment="1">
      <alignment vertical="center" shrinkToFit="1"/>
    </xf>
    <xf numFmtId="0" fontId="8" fillId="2" borderId="1" xfId="26" applyFont="1" applyFill="1" applyBorder="1" applyAlignment="1">
      <alignment horizontal="center" vertical="center" shrinkToFit="1"/>
    </xf>
    <xf numFmtId="0" fontId="8" fillId="2" borderId="1" xfId="26" applyFont="1" applyFill="1" applyBorder="1" applyAlignment="1">
      <alignment horizontal="left" vertical="center" shrinkToFit="1"/>
    </xf>
    <xf numFmtId="41" fontId="8" fillId="2" borderId="1" xfId="24" applyFont="1" applyFill="1" applyBorder="1" applyAlignment="1">
      <alignment vertical="center" shrinkToFit="1"/>
    </xf>
    <xf numFmtId="0" fontId="2" fillId="2" borderId="1" xfId="27" applyFont="1" applyFill="1" applyBorder="1" applyAlignment="1">
      <alignment horizontal="center" vertical="center" shrinkToFit="1"/>
    </xf>
    <xf numFmtId="0" fontId="2" fillId="2" borderId="1" xfId="27" applyFont="1" applyFill="1" applyBorder="1" applyAlignment="1">
      <alignment horizontal="left" vertical="center" wrapText="1" shrinkToFit="1"/>
    </xf>
    <xf numFmtId="0" fontId="2" fillId="2" borderId="1" xfId="27" applyFont="1" applyFill="1" applyBorder="1" applyAlignment="1">
      <alignment vertical="center" shrinkToFit="1"/>
    </xf>
    <xf numFmtId="164" fontId="2" fillId="2" borderId="1" xfId="28" applyNumberFormat="1" applyFont="1" applyFill="1" applyBorder="1" applyAlignment="1">
      <alignment vertical="center" shrinkToFit="1"/>
    </xf>
    <xf numFmtId="0" fontId="2" fillId="2" borderId="1" xfId="27" applyFont="1" applyFill="1" applyBorder="1" applyAlignment="1">
      <alignment horizontal="left" vertical="center" shrinkToFit="1"/>
    </xf>
    <xf numFmtId="0" fontId="8" fillId="2" borderId="1" xfId="27" applyFont="1" applyFill="1" applyBorder="1" applyAlignment="1">
      <alignment horizontal="center" vertical="center" shrinkToFit="1"/>
    </xf>
    <xf numFmtId="0" fontId="8" fillId="2" borderId="1" xfId="27" applyFont="1" applyFill="1" applyBorder="1" applyAlignment="1">
      <alignment horizontal="left" vertical="center" shrinkToFit="1"/>
    </xf>
    <xf numFmtId="41" fontId="8" fillId="2" borderId="1" xfId="36" applyFont="1" applyFill="1" applyBorder="1" applyAlignment="1">
      <alignment vertical="center" shrinkToFit="1"/>
    </xf>
    <xf numFmtId="0" fontId="2" fillId="2" borderId="1" xfId="31" applyFont="1" applyFill="1" applyBorder="1" applyAlignment="1">
      <alignment horizontal="center" vertical="center" shrinkToFit="1"/>
    </xf>
    <xf numFmtId="0" fontId="2" fillId="2" borderId="1" xfId="31" applyFont="1" applyFill="1" applyBorder="1" applyAlignment="1">
      <alignment horizontal="left" vertical="center" shrinkToFit="1"/>
    </xf>
    <xf numFmtId="0" fontId="2" fillId="2" borderId="1" xfId="31" applyFont="1" applyFill="1" applyBorder="1" applyAlignment="1">
      <alignment vertical="center" shrinkToFit="1"/>
    </xf>
    <xf numFmtId="164" fontId="2" fillId="2" borderId="1" xfId="32" applyNumberFormat="1" applyFont="1" applyFill="1" applyBorder="1" applyAlignment="1">
      <alignment vertical="center" shrinkToFit="1"/>
    </xf>
    <xf numFmtId="41" fontId="2" fillId="2" borderId="1" xfId="33" applyFont="1" applyFill="1" applyBorder="1" applyAlignment="1">
      <alignment vertical="center" shrinkToFit="1"/>
    </xf>
    <xf numFmtId="0" fontId="2" fillId="2" borderId="1" xfId="35" applyFont="1" applyFill="1" applyBorder="1" applyAlignment="1">
      <alignment horizontal="left" vertical="center" wrapText="1"/>
    </xf>
    <xf numFmtId="0" fontId="2" fillId="2" borderId="1" xfId="35" applyFont="1" applyFill="1" applyBorder="1" applyAlignment="1">
      <alignment horizontal="center" vertical="center" shrinkToFit="1"/>
    </xf>
    <xf numFmtId="41" fontId="2" fillId="2" borderId="1" xfId="36" applyFont="1" applyFill="1" applyBorder="1" applyAlignment="1">
      <alignment vertical="center" shrinkToFit="1"/>
    </xf>
    <xf numFmtId="164" fontId="2" fillId="2" borderId="1" xfId="8" applyNumberFormat="1" applyFont="1" applyFill="1" applyBorder="1" applyAlignment="1">
      <alignment vertical="center" shrinkToFit="1"/>
    </xf>
    <xf numFmtId="0" fontId="8" fillId="2" borderId="1" xfId="31" applyFont="1" applyFill="1" applyBorder="1" applyAlignment="1">
      <alignment horizontal="center" vertical="center" shrinkToFit="1"/>
    </xf>
    <xf numFmtId="0" fontId="8" fillId="2" borderId="1" xfId="35" applyFont="1" applyFill="1" applyBorder="1" applyAlignment="1">
      <alignment horizontal="left" vertical="center" wrapText="1"/>
    </xf>
    <xf numFmtId="0" fontId="2" fillId="2" borderId="1" xfId="39" applyFont="1" applyFill="1" applyBorder="1" applyAlignment="1">
      <alignment horizontal="center" vertical="center" shrinkToFit="1"/>
    </xf>
    <xf numFmtId="0" fontId="2" fillId="2" borderId="1" xfId="39" applyFont="1" applyFill="1" applyBorder="1" applyAlignment="1">
      <alignment horizontal="left" vertical="center" shrinkToFit="1"/>
    </xf>
    <xf numFmtId="0" fontId="2" fillId="2" borderId="1" xfId="39" applyFont="1" applyFill="1" applyBorder="1" applyAlignment="1">
      <alignment vertical="center" shrinkToFit="1"/>
    </xf>
    <xf numFmtId="164" fontId="2" fillId="2" borderId="1" xfId="38" applyNumberFormat="1" applyFont="1" applyFill="1" applyBorder="1" applyAlignment="1">
      <alignment vertical="center" shrinkToFit="1"/>
    </xf>
    <xf numFmtId="0" fontId="2" fillId="2" borderId="1" xfId="41" applyFont="1" applyFill="1" applyBorder="1" applyAlignment="1">
      <alignment horizontal="left" vertical="center" wrapText="1" shrinkToFit="1"/>
    </xf>
    <xf numFmtId="0" fontId="2" fillId="2" borderId="1" xfId="41" applyFont="1" applyFill="1" applyBorder="1" applyAlignment="1">
      <alignment horizontal="center" vertical="center" shrinkToFit="1"/>
    </xf>
    <xf numFmtId="41" fontId="2" fillId="2" borderId="1" xfId="42" applyFont="1" applyFill="1" applyBorder="1" applyAlignment="1">
      <alignment vertical="center" shrinkToFit="1"/>
    </xf>
    <xf numFmtId="0" fontId="2" fillId="2" borderId="1" xfId="0" applyFont="1" applyFill="1" applyBorder="1" applyAlignment="1">
      <alignment shrinkToFit="1"/>
    </xf>
    <xf numFmtId="0" fontId="8" fillId="2" borderId="1" xfId="39" applyFont="1" applyFill="1" applyBorder="1" applyAlignment="1">
      <alignment horizontal="center" vertical="center" shrinkToFit="1"/>
    </xf>
    <xf numFmtId="0" fontId="8" fillId="2" borderId="1" xfId="41" applyFont="1" applyFill="1" applyBorder="1" applyAlignment="1">
      <alignment horizontal="left" vertical="center" wrapText="1" shrinkToFit="1"/>
    </xf>
    <xf numFmtId="41" fontId="8" fillId="2" borderId="1" xfId="42" applyFont="1" applyFill="1" applyBorder="1" applyAlignment="1">
      <alignment vertical="center" shrinkToFit="1"/>
    </xf>
    <xf numFmtId="0" fontId="2" fillId="2" borderId="1" xfId="46" applyFont="1" applyFill="1" applyBorder="1" applyAlignment="1">
      <alignment horizontal="center" vertical="center" shrinkToFit="1"/>
    </xf>
    <xf numFmtId="0" fontId="2" fillId="2" borderId="1" xfId="46" applyFont="1" applyFill="1" applyBorder="1" applyAlignment="1">
      <alignment horizontal="left" vertical="center" shrinkToFit="1"/>
    </xf>
    <xf numFmtId="164" fontId="2" fillId="2" borderId="1" xfId="45" applyNumberFormat="1" applyFont="1" applyFill="1" applyBorder="1" applyAlignment="1">
      <alignment horizontal="right" vertical="center" shrinkToFit="1"/>
    </xf>
    <xf numFmtId="0" fontId="2" fillId="2" borderId="1" xfId="47" applyFont="1" applyFill="1" applyBorder="1" applyAlignment="1">
      <alignment horizontal="left" vertical="center" shrinkToFit="1"/>
    </xf>
    <xf numFmtId="0" fontId="2" fillId="2" borderId="1" xfId="47" applyFont="1" applyFill="1" applyBorder="1" applyAlignment="1">
      <alignment horizontal="center" vertical="center" shrinkToFit="1"/>
    </xf>
    <xf numFmtId="41" fontId="2" fillId="2" borderId="1" xfId="49" applyFont="1" applyFill="1" applyBorder="1" applyAlignment="1">
      <alignment vertical="center" shrinkToFit="1"/>
    </xf>
    <xf numFmtId="164" fontId="2" fillId="2" borderId="1" xfId="48" applyNumberFormat="1" applyFont="1" applyFill="1" applyBorder="1" applyAlignment="1">
      <alignment vertical="center" shrinkToFit="1"/>
    </xf>
    <xf numFmtId="0" fontId="8" fillId="2" borderId="1" xfId="46" applyFont="1" applyFill="1" applyBorder="1" applyAlignment="1">
      <alignment horizontal="center" vertical="center" shrinkToFit="1"/>
    </xf>
    <xf numFmtId="0" fontId="8" fillId="2" borderId="1" xfId="47" applyFont="1" applyFill="1" applyBorder="1" applyAlignment="1">
      <alignment horizontal="left" vertical="center" shrinkToFit="1"/>
    </xf>
    <xf numFmtId="41" fontId="8" fillId="2" borderId="1" xfId="49" applyFont="1" applyFill="1" applyBorder="1" applyAlignment="1">
      <alignment vertical="center" shrinkToFit="1"/>
    </xf>
    <xf numFmtId="0" fontId="2" fillId="2" borderId="1" xfId="53" applyFont="1" applyFill="1" applyBorder="1" applyAlignment="1">
      <alignment horizontal="center" vertical="center" shrinkToFit="1"/>
    </xf>
    <xf numFmtId="0" fontId="2" fillId="2" borderId="1" xfId="53" applyFont="1" applyFill="1" applyBorder="1" applyAlignment="1">
      <alignment horizontal="left" vertical="center" shrinkToFit="1"/>
    </xf>
    <xf numFmtId="0" fontId="2" fillId="2" borderId="1" xfId="53" applyFont="1" applyFill="1" applyBorder="1" applyAlignment="1">
      <alignment vertical="center" shrinkToFit="1"/>
    </xf>
    <xf numFmtId="164" fontId="2" fillId="2" borderId="1" xfId="52" applyNumberFormat="1" applyFont="1" applyFill="1" applyBorder="1" applyAlignment="1">
      <alignment vertical="center" shrinkToFit="1"/>
    </xf>
    <xf numFmtId="0" fontId="2" fillId="2" borderId="1" xfId="53" applyFont="1" applyFill="1" applyBorder="1" applyAlignment="1">
      <alignment horizontal="left" vertical="center" wrapText="1" shrinkToFit="1"/>
    </xf>
    <xf numFmtId="164" fontId="2" fillId="2" borderId="1" xfId="52" applyNumberFormat="1" applyFont="1" applyFill="1" applyBorder="1" applyAlignment="1">
      <alignment horizontal="center" vertical="center" shrinkToFit="1"/>
    </xf>
    <xf numFmtId="0" fontId="2" fillId="2" borderId="1" xfId="54" applyFont="1" applyFill="1" applyBorder="1" applyAlignment="1">
      <alignment horizontal="left" vertical="center" wrapText="1"/>
    </xf>
    <xf numFmtId="0" fontId="2" fillId="2" borderId="1" xfId="54" applyFont="1" applyFill="1" applyBorder="1" applyAlignment="1">
      <alignment horizontal="center" vertical="center" shrinkToFit="1"/>
    </xf>
    <xf numFmtId="164" fontId="2" fillId="2" borderId="1" xfId="55" applyNumberFormat="1" applyFont="1" applyFill="1" applyBorder="1" applyAlignment="1">
      <alignment horizontal="center" vertical="center" shrinkToFit="1"/>
    </xf>
    <xf numFmtId="0" fontId="2" fillId="2" borderId="1" xfId="54" applyFont="1" applyFill="1" applyBorder="1" applyAlignment="1">
      <alignment horizontal="left" vertical="center" shrinkToFit="1"/>
    </xf>
    <xf numFmtId="164" fontId="2" fillId="2" borderId="1" xfId="55" applyNumberFormat="1" applyFont="1" applyFill="1" applyBorder="1" applyAlignment="1">
      <alignment vertical="center" shrinkToFit="1"/>
    </xf>
    <xf numFmtId="0" fontId="8" fillId="2" borderId="1" xfId="53" applyFont="1" applyFill="1" applyBorder="1" applyAlignment="1">
      <alignment horizontal="center" vertical="center" shrinkToFit="1"/>
    </xf>
    <xf numFmtId="0" fontId="8" fillId="2" borderId="1" xfId="54" applyFont="1" applyFill="1" applyBorder="1" applyAlignment="1">
      <alignment horizontal="left" vertical="center" shrinkToFit="1"/>
    </xf>
    <xf numFmtId="164" fontId="8" fillId="2" borderId="1" xfId="55" applyNumberFormat="1" applyFont="1" applyFill="1" applyBorder="1" applyAlignment="1">
      <alignment vertical="center" shrinkToFit="1"/>
    </xf>
    <xf numFmtId="0" fontId="2" fillId="2" borderId="1" xfId="57" applyFont="1" applyFill="1" applyBorder="1" applyAlignment="1">
      <alignment horizontal="center" vertical="center" shrinkToFit="1"/>
    </xf>
    <xf numFmtId="0" fontId="2" fillId="2" borderId="1" xfId="57" applyFont="1" applyFill="1" applyBorder="1" applyAlignment="1">
      <alignment horizontal="left" vertical="center" shrinkToFit="1"/>
    </xf>
    <xf numFmtId="41" fontId="2" fillId="2" borderId="1" xfId="58" applyFont="1" applyFill="1" applyBorder="1" applyAlignment="1">
      <alignment vertical="center" shrinkToFit="1"/>
    </xf>
    <xf numFmtId="0" fontId="2" fillId="2" borderId="1" xfId="57" applyFont="1" applyFill="1" applyBorder="1" applyAlignment="1">
      <alignment horizontal="left" vertical="center" wrapText="1" shrinkToFit="1"/>
    </xf>
    <xf numFmtId="0" fontId="2" fillId="2" borderId="1" xfId="60" applyFont="1" applyFill="1" applyBorder="1" applyAlignment="1">
      <alignment horizontal="left" vertical="center" shrinkToFit="1"/>
    </xf>
    <xf numFmtId="0" fontId="2" fillId="2" borderId="1" xfId="60" applyFont="1" applyFill="1" applyBorder="1" applyAlignment="1">
      <alignment horizontal="center" vertical="center" shrinkToFit="1"/>
    </xf>
    <xf numFmtId="164" fontId="2" fillId="2" borderId="1" xfId="61" applyNumberFormat="1" applyFont="1" applyFill="1" applyBorder="1" applyAlignment="1">
      <alignment vertical="center" shrinkToFit="1"/>
    </xf>
    <xf numFmtId="0" fontId="2" fillId="2" borderId="1" xfId="60" applyFont="1" applyFill="1" applyBorder="1" applyAlignment="1">
      <alignment horizontal="left" vertical="center" wrapText="1" shrinkToFit="1"/>
    </xf>
    <xf numFmtId="0" fontId="8" fillId="2" borderId="1" xfId="57" applyFont="1" applyFill="1" applyBorder="1" applyAlignment="1">
      <alignment horizontal="center" vertical="center" shrinkToFit="1"/>
    </xf>
    <xf numFmtId="0" fontId="8" fillId="2" borderId="1" xfId="60" applyFont="1" applyFill="1" applyBorder="1" applyAlignment="1">
      <alignment horizontal="left" vertical="center" wrapText="1" shrinkToFit="1"/>
    </xf>
    <xf numFmtId="164" fontId="8" fillId="2" borderId="1" xfId="61" applyNumberFormat="1" applyFont="1" applyFill="1" applyBorder="1" applyAlignment="1">
      <alignment vertical="center" shrinkToFit="1"/>
    </xf>
    <xf numFmtId="0" fontId="2" fillId="2" borderId="1" xfId="66" applyFont="1" applyFill="1" applyBorder="1" applyAlignment="1">
      <alignment horizontal="center" vertical="center" shrinkToFit="1"/>
    </xf>
    <xf numFmtId="0" fontId="2" fillId="2" borderId="1" xfId="66" applyFont="1" applyFill="1" applyBorder="1" applyAlignment="1">
      <alignment horizontal="left" vertical="center" shrinkToFit="1"/>
    </xf>
    <xf numFmtId="0" fontId="2" fillId="2" borderId="1" xfId="66" applyFont="1" applyFill="1" applyBorder="1" applyAlignment="1">
      <alignment vertical="center" shrinkToFit="1"/>
    </xf>
    <xf numFmtId="164" fontId="2" fillId="2" borderId="1" xfId="65" applyNumberFormat="1" applyFont="1" applyFill="1" applyBorder="1" applyAlignment="1">
      <alignment vertical="center" shrinkToFit="1"/>
    </xf>
    <xf numFmtId="41" fontId="2" fillId="2" borderId="1" xfId="64" applyFont="1" applyFill="1" applyBorder="1" applyAlignment="1">
      <alignment vertical="center" shrinkToFit="1"/>
    </xf>
    <xf numFmtId="3" fontId="2" fillId="2" borderId="1" xfId="66" applyNumberFormat="1" applyFont="1" applyFill="1" applyBorder="1" applyAlignment="1">
      <alignment vertical="center" shrinkToFit="1"/>
    </xf>
    <xf numFmtId="0" fontId="2" fillId="2" borderId="1" xfId="66" applyFont="1" applyFill="1" applyBorder="1" applyAlignment="1">
      <alignment horizontal="left" vertical="center" wrapText="1" shrinkToFit="1"/>
    </xf>
    <xf numFmtId="0" fontId="8" fillId="2" borderId="1" xfId="66" applyFont="1" applyFill="1" applyBorder="1" applyAlignment="1">
      <alignment horizontal="center" vertical="center" shrinkToFit="1"/>
    </xf>
    <xf numFmtId="0" fontId="8" fillId="2" borderId="1" xfId="66" applyFont="1" applyFill="1" applyBorder="1" applyAlignment="1">
      <alignment horizontal="left" vertical="center" shrinkToFit="1"/>
    </xf>
    <xf numFmtId="164" fontId="8" fillId="2" borderId="1" xfId="71" applyNumberFormat="1" applyFont="1" applyFill="1" applyBorder="1" applyAlignment="1">
      <alignment horizontal="center" vertical="center" shrinkToFit="1"/>
    </xf>
    <xf numFmtId="0" fontId="2" fillId="2" borderId="1" xfId="67" applyFont="1" applyFill="1" applyBorder="1" applyAlignment="1">
      <alignment horizontal="center" vertical="center" shrinkToFit="1"/>
    </xf>
    <xf numFmtId="0" fontId="2" fillId="2" borderId="1" xfId="67" applyFont="1" applyFill="1" applyBorder="1" applyAlignment="1">
      <alignment horizontal="left" vertical="center" shrinkToFit="1"/>
    </xf>
    <xf numFmtId="0" fontId="2" fillId="2" borderId="1" xfId="67" applyFont="1" applyFill="1" applyBorder="1" applyAlignment="1">
      <alignment vertical="center" shrinkToFit="1"/>
    </xf>
    <xf numFmtId="164" fontId="2" fillId="2" borderId="1" xfId="68" applyNumberFormat="1" applyFont="1" applyFill="1" applyBorder="1" applyAlignment="1">
      <alignment vertical="center" shrinkToFit="1"/>
    </xf>
    <xf numFmtId="41" fontId="2" fillId="2" borderId="1" xfId="69" applyFont="1" applyFill="1" applyBorder="1" applyAlignment="1">
      <alignment vertical="center" shrinkToFit="1"/>
    </xf>
    <xf numFmtId="0" fontId="2" fillId="2" borderId="1" xfId="71" applyFont="1" applyFill="1" applyBorder="1" applyAlignment="1">
      <alignment horizontal="left" vertical="center"/>
    </xf>
    <xf numFmtId="0" fontId="2" fillId="2" borderId="1" xfId="71" applyFont="1" applyFill="1" applyBorder="1" applyAlignment="1">
      <alignment horizontal="center" vertical="center" shrinkToFit="1"/>
    </xf>
    <xf numFmtId="164" fontId="2" fillId="2" borderId="1" xfId="145" applyNumberFormat="1" applyFont="1" applyFill="1" applyBorder="1" applyAlignment="1">
      <alignment horizontal="center" vertical="center" shrinkToFit="1"/>
    </xf>
    <xf numFmtId="0" fontId="8" fillId="2" borderId="1" xfId="67" applyFont="1" applyFill="1" applyBorder="1" applyAlignment="1">
      <alignment horizontal="center" vertical="center" shrinkToFit="1"/>
    </xf>
    <xf numFmtId="0" fontId="8" fillId="2" borderId="1" xfId="71" applyFont="1" applyFill="1" applyBorder="1" applyAlignment="1">
      <alignment horizontal="left" vertical="center"/>
    </xf>
    <xf numFmtId="0" fontId="2" fillId="2" borderId="1" xfId="76" applyFont="1" applyFill="1" applyBorder="1" applyAlignment="1">
      <alignment horizontal="center" vertical="center" shrinkToFit="1"/>
    </xf>
    <xf numFmtId="0" fontId="2" fillId="2" borderId="1" xfId="76" applyFont="1" applyFill="1" applyBorder="1" applyAlignment="1">
      <alignment horizontal="left" vertical="center" shrinkToFit="1"/>
    </xf>
    <xf numFmtId="164" fontId="2" fillId="2" borderId="1" xfId="75" applyNumberFormat="1" applyFont="1" applyFill="1" applyBorder="1" applyAlignment="1">
      <alignment vertical="center" shrinkToFit="1"/>
    </xf>
    <xf numFmtId="0" fontId="2" fillId="2" borderId="1" xfId="76" applyFont="1" applyFill="1" applyBorder="1" applyAlignment="1">
      <alignment horizontal="left" vertical="center" wrapText="1" shrinkToFit="1"/>
    </xf>
    <xf numFmtId="0" fontId="2" fillId="2" borderId="1" xfId="77" applyFont="1" applyFill="1" applyBorder="1" applyAlignment="1">
      <alignment horizontal="left" vertical="center" wrapText="1"/>
    </xf>
    <xf numFmtId="0" fontId="2" fillId="2" borderId="1" xfId="77" applyFont="1" applyFill="1" applyBorder="1" applyAlignment="1">
      <alignment horizontal="center" vertical="center" shrinkToFit="1"/>
    </xf>
    <xf numFmtId="164" fontId="2" fillId="2" borderId="1" xfId="78" applyNumberFormat="1" applyFont="1" applyFill="1" applyBorder="1" applyAlignment="1">
      <alignment horizontal="center" vertical="center" shrinkToFit="1"/>
    </xf>
    <xf numFmtId="0" fontId="2" fillId="2" borderId="1" xfId="11" applyFont="1" applyFill="1" applyBorder="1" applyAlignment="1">
      <alignment horizontal="left" vertical="center" shrinkToFit="1"/>
    </xf>
    <xf numFmtId="0" fontId="6" fillId="2" borderId="1" xfId="10" applyFont="1" applyFill="1" applyBorder="1" applyAlignment="1">
      <alignment horizontal="center" vertical="center" wrapText="1" shrinkToFit="1"/>
    </xf>
    <xf numFmtId="0" fontId="2" fillId="2" borderId="1" xfId="10" applyFont="1" applyFill="1" applyBorder="1" applyAlignment="1">
      <alignment horizontal="center" vertical="center" shrinkToFit="1"/>
    </xf>
    <xf numFmtId="164" fontId="2" fillId="2" borderId="1" xfId="8" applyNumberFormat="1" applyFont="1" applyFill="1" applyBorder="1" applyAlignment="1">
      <alignment horizontal="center" vertical="center" shrinkToFit="1"/>
    </xf>
    <xf numFmtId="0" fontId="2" fillId="2" borderId="1" xfId="11" applyFont="1" applyFill="1" applyBorder="1" applyAlignment="1">
      <alignment horizontal="left" vertical="center"/>
    </xf>
    <xf numFmtId="0" fontId="6" fillId="2" borderId="1" xfId="11" applyFont="1" applyFill="1" applyBorder="1" applyAlignment="1">
      <alignment horizontal="center" vertical="center" wrapText="1" shrinkToFit="1"/>
    </xf>
    <xf numFmtId="41" fontId="2" fillId="2" borderId="1" xfId="8" applyNumberFormat="1" applyFont="1" applyFill="1" applyBorder="1" applyAlignment="1">
      <alignment horizontal="center" vertical="center" shrinkToFit="1"/>
    </xf>
    <xf numFmtId="0" fontId="8" fillId="2" borderId="1" xfId="76" applyFont="1" applyFill="1" applyBorder="1" applyAlignment="1">
      <alignment horizontal="center" vertical="center" shrinkToFit="1"/>
    </xf>
    <xf numFmtId="0" fontId="8" fillId="2" borderId="1" xfId="11" applyFont="1" applyFill="1" applyBorder="1" applyAlignment="1">
      <alignment horizontal="left" vertical="center"/>
    </xf>
    <xf numFmtId="164" fontId="8" fillId="2" borderId="1" xfId="8" applyNumberFormat="1" applyFont="1" applyFill="1" applyBorder="1" applyAlignment="1">
      <alignment vertical="center" shrinkToFit="1"/>
    </xf>
    <xf numFmtId="0" fontId="2" fillId="2" borderId="1" xfId="83" applyFont="1" applyFill="1" applyBorder="1" applyAlignment="1">
      <alignment horizontal="center" vertical="center" shrinkToFit="1"/>
    </xf>
    <xf numFmtId="0" fontId="2" fillId="2" borderId="1" xfId="83" applyFont="1" applyFill="1" applyBorder="1" applyAlignment="1">
      <alignment horizontal="left" vertical="center" shrinkToFit="1"/>
    </xf>
    <xf numFmtId="0" fontId="2" fillId="2" borderId="1" xfId="83" applyFont="1" applyFill="1" applyBorder="1" applyAlignment="1">
      <alignment vertical="center" shrinkToFit="1"/>
    </xf>
    <xf numFmtId="164" fontId="2" fillId="2" borderId="1" xfId="82" applyNumberFormat="1" applyFont="1" applyFill="1" applyBorder="1" applyAlignment="1">
      <alignment vertical="center" shrinkToFit="1"/>
    </xf>
    <xf numFmtId="0" fontId="2" fillId="2" borderId="1" xfId="83" applyFont="1" applyFill="1" applyBorder="1" applyAlignment="1">
      <alignment horizontal="left" vertical="center" wrapText="1" shrinkToFit="1"/>
    </xf>
    <xf numFmtId="0" fontId="2" fillId="2" borderId="1" xfId="85" applyFont="1" applyFill="1" applyBorder="1" applyAlignment="1">
      <alignment horizontal="left" vertical="center" shrinkToFit="1"/>
    </xf>
    <xf numFmtId="0" fontId="2" fillId="2" borderId="1" xfId="85" applyFont="1" applyFill="1" applyBorder="1" applyAlignment="1">
      <alignment horizontal="center" vertical="center" shrinkToFit="1"/>
    </xf>
    <xf numFmtId="41" fontId="2" fillId="2" borderId="1" xfId="86" applyFont="1" applyFill="1" applyBorder="1" applyAlignment="1">
      <alignment vertical="center" shrinkToFit="1"/>
    </xf>
    <xf numFmtId="0" fontId="2" fillId="2" borderId="1" xfId="89" applyFont="1" applyFill="1" applyBorder="1" applyAlignment="1">
      <alignment horizontal="left" vertical="center" wrapText="1"/>
    </xf>
    <xf numFmtId="0" fontId="2" fillId="2" borderId="1" xfId="89" applyFont="1" applyFill="1" applyBorder="1" applyAlignment="1">
      <alignment horizontal="center" vertical="center" shrinkToFit="1"/>
    </xf>
    <xf numFmtId="41" fontId="2" fillId="2" borderId="1" xfId="88" applyFont="1" applyFill="1" applyBorder="1" applyAlignment="1">
      <alignment horizontal="center" vertical="center" shrinkToFit="1"/>
    </xf>
    <xf numFmtId="0" fontId="8" fillId="2" borderId="1" xfId="83" applyFont="1" applyFill="1" applyBorder="1" applyAlignment="1">
      <alignment horizontal="center" vertical="center" shrinkToFit="1"/>
    </xf>
    <xf numFmtId="0" fontId="8" fillId="2" borderId="1" xfId="89" applyFont="1" applyFill="1" applyBorder="1" applyAlignment="1">
      <alignment horizontal="left" vertical="center" wrapText="1"/>
    </xf>
    <xf numFmtId="0" fontId="8" fillId="2" borderId="1" xfId="89" applyFont="1" applyFill="1" applyBorder="1" applyAlignment="1">
      <alignment wrapText="1"/>
    </xf>
    <xf numFmtId="41" fontId="8" fillId="2" borderId="1" xfId="88" applyFont="1" applyFill="1" applyBorder="1" applyAlignment="1">
      <alignment horizontal="center" vertical="center" shrinkToFit="1"/>
    </xf>
    <xf numFmtId="0" fontId="2" fillId="2" borderId="1" xfId="91" applyFont="1" applyFill="1" applyBorder="1" applyAlignment="1">
      <alignment horizontal="center" vertical="center" shrinkToFit="1"/>
    </xf>
    <xf numFmtId="0" fontId="2" fillId="2" borderId="1" xfId="91" applyFont="1" applyFill="1" applyBorder="1" applyAlignment="1">
      <alignment horizontal="left" vertical="center" shrinkToFit="1"/>
    </xf>
    <xf numFmtId="164" fontId="2" fillId="2" borderId="1" xfId="92" applyNumberFormat="1" applyFont="1" applyFill="1" applyBorder="1" applyAlignment="1">
      <alignment vertical="center" shrinkToFit="1"/>
    </xf>
    <xf numFmtId="0" fontId="2" fillId="2" borderId="1" xfId="91" applyFont="1" applyFill="1" applyBorder="1" applyAlignment="1">
      <alignment horizontal="left" vertical="center" wrapText="1" shrinkToFit="1"/>
    </xf>
    <xf numFmtId="0" fontId="2" fillId="2" borderId="1" xfId="94" applyFont="1" applyFill="1" applyBorder="1" applyAlignment="1">
      <alignment horizontal="left" vertical="center" shrinkToFit="1"/>
    </xf>
    <xf numFmtId="0" fontId="2" fillId="2" borderId="1" xfId="94" applyFont="1" applyFill="1" applyBorder="1" applyAlignment="1">
      <alignment horizontal="center" vertical="center" shrinkToFit="1"/>
    </xf>
    <xf numFmtId="164" fontId="2" fillId="2" borderId="1" xfId="95" applyNumberFormat="1" applyFont="1" applyFill="1" applyBorder="1" applyAlignment="1">
      <alignment horizontal="center" vertical="center" shrinkToFit="1"/>
    </xf>
    <xf numFmtId="0" fontId="2" fillId="2" borderId="1" xfId="94" applyFont="1" applyFill="1" applyBorder="1" applyAlignment="1">
      <alignment horizontal="left" vertical="center"/>
    </xf>
    <xf numFmtId="3" fontId="2" fillId="2" borderId="1" xfId="94" applyNumberFormat="1" applyFont="1" applyFill="1" applyBorder="1" applyAlignment="1">
      <alignment horizontal="center" vertical="center" shrinkToFit="1"/>
    </xf>
    <xf numFmtId="0" fontId="2" fillId="2" borderId="1" xfId="98" applyFont="1" applyFill="1" applyBorder="1" applyAlignment="1">
      <alignment horizontal="left" vertical="center"/>
    </xf>
    <xf numFmtId="0" fontId="2" fillId="2" borderId="1" xfId="98" applyFont="1" applyFill="1" applyBorder="1" applyAlignment="1">
      <alignment horizontal="center" vertical="center" shrinkToFit="1"/>
    </xf>
    <xf numFmtId="41" fontId="2" fillId="2" borderId="1" xfId="97" applyFont="1" applyFill="1" applyBorder="1" applyAlignment="1">
      <alignment horizontal="center" vertical="center" shrinkToFit="1"/>
    </xf>
    <xf numFmtId="0" fontId="8" fillId="2" borderId="1" xfId="91" applyFont="1" applyFill="1" applyBorder="1" applyAlignment="1">
      <alignment horizontal="center" vertical="center" shrinkToFit="1"/>
    </xf>
    <xf numFmtId="0" fontId="8" fillId="2" borderId="1" xfId="98" applyFont="1" applyFill="1" applyBorder="1" applyAlignment="1">
      <alignment horizontal="left" vertical="center"/>
    </xf>
    <xf numFmtId="41" fontId="8" fillId="2" borderId="1" xfId="97" applyFont="1" applyFill="1" applyBorder="1" applyAlignment="1">
      <alignment horizontal="center" vertical="center" shrinkToFit="1"/>
    </xf>
    <xf numFmtId="0" fontId="2" fillId="2" borderId="1" xfId="100" applyFont="1" applyFill="1" applyBorder="1" applyAlignment="1">
      <alignment horizontal="center" vertical="center" shrinkToFit="1"/>
    </xf>
    <xf numFmtId="0" fontId="2" fillId="2" borderId="1" xfId="100" applyFont="1" applyFill="1" applyBorder="1" applyAlignment="1">
      <alignment horizontal="left" vertical="center" shrinkToFit="1"/>
    </xf>
    <xf numFmtId="0" fontId="2" fillId="2" borderId="1" xfId="102" applyFont="1" applyFill="1" applyBorder="1" applyAlignment="1">
      <alignment horizontal="left" vertical="center" shrinkToFit="1"/>
    </xf>
    <xf numFmtId="0" fontId="2" fillId="2" borderId="1" xfId="102" applyFont="1" applyFill="1" applyBorder="1" applyAlignment="1">
      <alignment horizontal="center" vertical="center" shrinkToFit="1"/>
    </xf>
    <xf numFmtId="164" fontId="2" fillId="2" borderId="1" xfId="103" applyNumberFormat="1" applyFont="1" applyFill="1" applyBorder="1" applyAlignment="1">
      <alignment vertical="center" shrinkToFit="1"/>
    </xf>
    <xf numFmtId="41" fontId="2" fillId="2" borderId="1" xfId="104" applyFont="1" applyFill="1" applyBorder="1" applyAlignment="1">
      <alignment vertical="center" shrinkToFit="1"/>
    </xf>
    <xf numFmtId="0" fontId="8" fillId="2" borderId="1" xfId="100" applyFont="1" applyFill="1" applyBorder="1" applyAlignment="1">
      <alignment horizontal="center" vertical="center" shrinkToFit="1"/>
    </xf>
    <xf numFmtId="0" fontId="8" fillId="2" borderId="1" xfId="102" applyFont="1" applyFill="1" applyBorder="1" applyAlignment="1">
      <alignment horizontal="left" vertical="center" shrinkToFit="1"/>
    </xf>
    <xf numFmtId="41" fontId="8" fillId="2" borderId="1" xfId="104" applyFont="1" applyFill="1" applyBorder="1" applyAlignment="1">
      <alignment vertical="center" shrinkToFit="1"/>
    </xf>
    <xf numFmtId="0" fontId="2" fillId="2" borderId="1" xfId="108" applyFont="1" applyFill="1" applyBorder="1" applyAlignment="1">
      <alignment horizontal="center" vertical="center" shrinkToFit="1"/>
    </xf>
    <xf numFmtId="0" fontId="2" fillId="2" borderId="1" xfId="108" applyFont="1" applyFill="1" applyBorder="1" applyAlignment="1">
      <alignment horizontal="left" vertical="center" shrinkToFit="1"/>
    </xf>
    <xf numFmtId="0" fontId="2" fillId="2" borderId="1" xfId="108" applyFont="1" applyFill="1" applyBorder="1" applyAlignment="1">
      <alignment vertical="center" shrinkToFit="1"/>
    </xf>
    <xf numFmtId="164" fontId="2" fillId="2" borderId="1" xfId="107" applyNumberFormat="1" applyFont="1" applyFill="1" applyBorder="1" applyAlignment="1">
      <alignment vertical="center" shrinkToFit="1"/>
    </xf>
    <xf numFmtId="0" fontId="2" fillId="2" borderId="1" xfId="109" applyFont="1" applyFill="1" applyBorder="1" applyAlignment="1">
      <alignment horizontal="left" vertical="center" shrinkToFit="1"/>
    </xf>
    <xf numFmtId="0" fontId="2" fillId="2" borderId="1" xfId="109" applyFont="1" applyFill="1" applyBorder="1" applyAlignment="1">
      <alignment horizontal="center" vertical="center" shrinkToFit="1"/>
    </xf>
    <xf numFmtId="3" fontId="2" fillId="2" borderId="1" xfId="12" applyNumberFormat="1" applyFont="1" applyFill="1" applyBorder="1" applyAlignment="1">
      <alignment vertical="center" shrinkToFit="1"/>
    </xf>
    <xf numFmtId="0" fontId="8" fillId="2" borderId="1" xfId="108" applyFont="1" applyFill="1" applyBorder="1" applyAlignment="1">
      <alignment horizontal="center" vertical="center" shrinkToFit="1"/>
    </xf>
    <xf numFmtId="0" fontId="8" fillId="2" borderId="1" xfId="109" applyFont="1" applyFill="1" applyBorder="1" applyAlignment="1">
      <alignment horizontal="left" vertical="center" shrinkToFit="1"/>
    </xf>
    <xf numFmtId="3" fontId="8" fillId="2" borderId="1" xfId="12" applyNumberFormat="1" applyFont="1" applyFill="1" applyBorder="1" applyAlignment="1">
      <alignment vertical="center" shrinkToFit="1"/>
    </xf>
    <xf numFmtId="0" fontId="2" fillId="2" borderId="1" xfId="113" applyFont="1" applyFill="1" applyBorder="1" applyAlignment="1">
      <alignment horizontal="center" vertical="center" shrinkToFit="1"/>
    </xf>
    <xf numFmtId="0" fontId="2" fillId="2" borderId="1" xfId="113" applyFont="1" applyFill="1" applyBorder="1" applyAlignment="1">
      <alignment horizontal="left" vertical="center" shrinkToFit="1"/>
    </xf>
    <xf numFmtId="164" fontId="2" fillId="2" borderId="1" xfId="112" applyNumberFormat="1" applyFont="1" applyFill="1" applyBorder="1" applyAlignment="1">
      <alignment vertical="center" shrinkToFit="1"/>
    </xf>
    <xf numFmtId="0" fontId="2" fillId="2" borderId="1" xfId="113" applyFont="1" applyFill="1" applyBorder="1" applyAlignment="1">
      <alignment horizontal="left" vertical="center" wrapText="1" shrinkToFit="1"/>
    </xf>
    <xf numFmtId="0" fontId="2" fillId="2" borderId="1" xfId="114" applyFont="1" applyFill="1" applyBorder="1" applyAlignment="1">
      <alignment horizontal="left" vertical="center" shrinkToFit="1"/>
    </xf>
    <xf numFmtId="0" fontId="2" fillId="2" borderId="1" xfId="114" applyFont="1" applyFill="1" applyBorder="1" applyAlignment="1">
      <alignment horizontal="center" vertical="center" shrinkToFit="1"/>
    </xf>
    <xf numFmtId="164" fontId="2" fillId="2" borderId="1" xfId="115" applyNumberFormat="1" applyFont="1" applyFill="1" applyBorder="1" applyAlignment="1">
      <alignment horizontal="center" vertical="center" shrinkToFit="1"/>
    </xf>
    <xf numFmtId="0" fontId="2" fillId="2" borderId="1" xfId="114" applyFont="1" applyFill="1" applyBorder="1" applyAlignment="1">
      <alignment horizontal="left" vertical="center" wrapText="1"/>
    </xf>
    <xf numFmtId="41" fontId="2" fillId="2" borderId="1" xfId="116" applyFont="1" applyFill="1" applyBorder="1" applyAlignment="1">
      <alignment vertical="center" shrinkToFit="1"/>
    </xf>
    <xf numFmtId="0" fontId="2" fillId="2" borderId="1" xfId="119" applyFont="1" applyFill="1" applyBorder="1" applyAlignment="1">
      <alignment horizontal="left" vertical="center"/>
    </xf>
    <xf numFmtId="0" fontId="2" fillId="2" borderId="1" xfId="119" applyFont="1" applyFill="1" applyBorder="1" applyAlignment="1">
      <alignment horizontal="center" vertical="center" shrinkToFit="1"/>
    </xf>
    <xf numFmtId="41" fontId="2" fillId="2" borderId="1" xfId="8" applyNumberFormat="1" applyFont="1" applyFill="1" applyBorder="1" applyAlignment="1">
      <alignment vertical="center" shrinkToFit="1"/>
    </xf>
    <xf numFmtId="41" fontId="2" fillId="2" borderId="1" xfId="118" applyFont="1" applyFill="1" applyBorder="1" applyAlignment="1">
      <alignment horizontal="center" vertical="center" shrinkToFit="1"/>
    </xf>
    <xf numFmtId="0" fontId="8" fillId="2" borderId="1" xfId="113" applyFont="1" applyFill="1" applyBorder="1" applyAlignment="1">
      <alignment horizontal="center" vertical="center" shrinkToFit="1"/>
    </xf>
    <xf numFmtId="0" fontId="8" fillId="2" borderId="1" xfId="119" applyFont="1" applyFill="1" applyBorder="1" applyAlignment="1">
      <alignment horizontal="left" vertical="center"/>
    </xf>
    <xf numFmtId="164" fontId="8" fillId="2" borderId="1" xfId="119" applyNumberFormat="1" applyFont="1" applyFill="1" applyBorder="1" applyAlignment="1">
      <alignment horizontal="center" vertical="center" shrinkToFit="1"/>
    </xf>
    <xf numFmtId="0" fontId="2" fillId="2" borderId="1" xfId="122" applyFont="1" applyFill="1" applyBorder="1" applyAlignment="1">
      <alignment horizontal="center" vertical="center" shrinkToFit="1"/>
    </xf>
    <xf numFmtId="0" fontId="2" fillId="2" borderId="1" xfId="122" applyFont="1" applyFill="1" applyBorder="1" applyAlignment="1">
      <alignment horizontal="left" vertical="center" wrapText="1" shrinkToFit="1"/>
    </xf>
    <xf numFmtId="164" fontId="2" fillId="2" borderId="1" xfId="121" applyNumberFormat="1" applyFont="1" applyFill="1" applyBorder="1" applyAlignment="1">
      <alignment vertical="center" shrinkToFit="1"/>
    </xf>
    <xf numFmtId="0" fontId="2" fillId="2" borderId="1" xfId="122" applyFont="1" applyFill="1" applyBorder="1" applyAlignment="1">
      <alignment horizontal="left" vertical="center" shrinkToFit="1"/>
    </xf>
    <xf numFmtId="0" fontId="2" fillId="2" borderId="1" xfId="124" applyFont="1" applyFill="1" applyBorder="1" applyAlignment="1">
      <alignment horizontal="left" vertical="center"/>
    </xf>
    <xf numFmtId="0" fontId="2" fillId="2" borderId="1" xfId="124" applyFont="1" applyFill="1" applyBorder="1" applyAlignment="1">
      <alignment horizontal="center" vertical="center" shrinkToFit="1"/>
    </xf>
    <xf numFmtId="164" fontId="2" fillId="2" borderId="1" xfId="125" applyNumberFormat="1" applyFont="1" applyFill="1" applyBorder="1" applyAlignment="1">
      <alignment horizontal="center" vertical="center" shrinkToFit="1"/>
    </xf>
    <xf numFmtId="0" fontId="2" fillId="2" borderId="1" xfId="124" applyFont="1" applyFill="1" applyBorder="1" applyAlignment="1">
      <alignment horizontal="left" vertical="center" shrinkToFit="1"/>
    </xf>
    <xf numFmtId="41" fontId="2" fillId="2" borderId="1" xfId="126" applyFont="1" applyFill="1" applyBorder="1" applyAlignment="1">
      <alignment vertical="center" shrinkToFit="1"/>
    </xf>
    <xf numFmtId="0" fontId="2" fillId="2" borderId="1" xfId="130" applyFont="1" applyFill="1" applyBorder="1" applyAlignment="1">
      <alignment horizontal="left" vertical="center"/>
    </xf>
    <xf numFmtId="0" fontId="2" fillId="2" borderId="1" xfId="130" applyFont="1" applyFill="1" applyBorder="1" applyAlignment="1">
      <alignment horizontal="center" vertical="center" shrinkToFit="1"/>
    </xf>
    <xf numFmtId="41" fontId="2" fillId="2" borderId="1" xfId="129" applyFont="1" applyFill="1" applyBorder="1" applyAlignment="1">
      <alignment horizontal="center" vertical="center" shrinkToFit="1"/>
    </xf>
    <xf numFmtId="0" fontId="8" fillId="2" borderId="1" xfId="122" applyFont="1" applyFill="1" applyBorder="1" applyAlignment="1">
      <alignment horizontal="center" vertical="center" shrinkToFit="1"/>
    </xf>
    <xf numFmtId="0" fontId="8" fillId="2" borderId="1" xfId="130" applyFont="1" applyFill="1" applyBorder="1" applyAlignment="1">
      <alignment horizontal="left" vertical="center"/>
    </xf>
    <xf numFmtId="0" fontId="8" fillId="2" borderId="1" xfId="130" applyFont="1" applyFill="1" applyBorder="1" applyAlignment="1">
      <alignment vertical="center"/>
    </xf>
    <xf numFmtId="41" fontId="8" fillId="2" borderId="1" xfId="129" applyFont="1" applyFill="1" applyBorder="1" applyAlignment="1">
      <alignment horizontal="center" vertical="center" shrinkToFit="1"/>
    </xf>
    <xf numFmtId="0" fontId="2" fillId="2" borderId="1" xfId="133" applyFont="1" applyFill="1" applyBorder="1" applyAlignment="1">
      <alignment horizontal="center" vertical="center" shrinkToFit="1"/>
    </xf>
    <xf numFmtId="0" fontId="2" fillId="2" borderId="1" xfId="133" applyFont="1" applyFill="1" applyBorder="1" applyAlignment="1">
      <alignment horizontal="left" vertical="center" shrinkToFit="1"/>
    </xf>
    <xf numFmtId="0" fontId="2" fillId="2" borderId="1" xfId="133" applyFont="1" applyFill="1" applyBorder="1" applyAlignment="1">
      <alignment vertical="center" shrinkToFit="1"/>
    </xf>
    <xf numFmtId="164" fontId="2" fillId="2" borderId="1" xfId="132" applyNumberFormat="1" applyFont="1" applyFill="1" applyBorder="1" applyAlignment="1">
      <alignment horizontal="center" vertical="center" shrinkToFit="1"/>
    </xf>
    <xf numFmtId="0" fontId="2" fillId="2" borderId="1" xfId="133" applyFont="1" applyFill="1" applyBorder="1" applyAlignment="1">
      <alignment horizontal="left" vertical="center" wrapText="1" shrinkToFit="1"/>
    </xf>
    <xf numFmtId="41" fontId="2" fillId="2" borderId="1" xfId="127" applyFont="1" applyFill="1" applyBorder="1" applyAlignment="1">
      <alignment vertical="center" shrinkToFit="1"/>
    </xf>
    <xf numFmtId="0" fontId="2" fillId="2" borderId="1" xfId="135" applyFont="1" applyFill="1" applyBorder="1" applyAlignment="1">
      <alignment horizontal="left" vertical="center"/>
    </xf>
    <xf numFmtId="0" fontId="2" fillId="2" borderId="1" xfId="135" applyFont="1" applyFill="1" applyBorder="1" applyAlignment="1">
      <alignment horizontal="center" vertical="center" shrinkToFit="1"/>
    </xf>
    <xf numFmtId="164" fontId="2" fillId="2" borderId="1" xfId="136" applyNumberFormat="1" applyFont="1" applyFill="1" applyBorder="1" applyAlignment="1">
      <alignment horizontal="center" vertical="center" shrinkToFit="1"/>
    </xf>
    <xf numFmtId="0" fontId="8" fillId="2" borderId="1" xfId="133" applyFont="1" applyFill="1" applyBorder="1" applyAlignment="1">
      <alignment horizontal="center" vertical="center" shrinkToFit="1"/>
    </xf>
    <xf numFmtId="0" fontId="8" fillId="2" borderId="1" xfId="135" applyFont="1" applyFill="1" applyBorder="1" applyAlignment="1">
      <alignment horizontal="left" vertical="center"/>
    </xf>
    <xf numFmtId="164" fontId="8" fillId="2" borderId="1" xfId="141" applyNumberFormat="1" applyFont="1" applyFill="1" applyBorder="1" applyAlignment="1">
      <alignment vertical="center" shrinkToFit="1"/>
    </xf>
    <xf numFmtId="0" fontId="2" fillId="2" borderId="1" xfId="141" applyFont="1" applyFill="1" applyBorder="1" applyAlignment="1">
      <alignment horizontal="center" vertical="center" shrinkToFit="1"/>
    </xf>
    <xf numFmtId="0" fontId="2" fillId="2" borderId="1" xfId="141" applyFont="1" applyFill="1" applyBorder="1" applyAlignment="1">
      <alignment horizontal="left" vertical="center" shrinkToFit="1"/>
    </xf>
    <xf numFmtId="0" fontId="2" fillId="2" borderId="1" xfId="141" applyFont="1" applyFill="1" applyBorder="1" applyAlignment="1">
      <alignment vertical="center" shrinkToFit="1"/>
    </xf>
    <xf numFmtId="164" fontId="2" fillId="2" borderId="1" xfId="140" applyNumberFormat="1" applyFont="1" applyFill="1" applyBorder="1" applyAlignment="1">
      <alignment vertical="center" shrinkToFit="1"/>
    </xf>
    <xf numFmtId="41" fontId="2" fillId="2" borderId="1" xfId="139" applyFont="1" applyFill="1" applyBorder="1" applyAlignment="1">
      <alignment vertical="center" shrinkToFit="1"/>
    </xf>
    <xf numFmtId="0" fontId="8" fillId="2" borderId="1" xfId="141" applyFont="1" applyFill="1" applyBorder="1" applyAlignment="1">
      <alignment horizontal="center" vertical="center" shrinkToFit="1"/>
    </xf>
    <xf numFmtId="0" fontId="8" fillId="2" borderId="1" xfId="141" applyFont="1" applyFill="1" applyBorder="1" applyAlignment="1">
      <alignment horizontal="left" vertical="center" shrinkToFit="1"/>
    </xf>
    <xf numFmtId="0" fontId="2" fillId="2" borderId="1" xfId="142" applyFont="1" applyFill="1" applyBorder="1" applyAlignment="1">
      <alignment horizontal="center" vertical="center" shrinkToFit="1"/>
    </xf>
    <xf numFmtId="0" fontId="2" fillId="2" borderId="1" xfId="142" applyFont="1" applyFill="1" applyBorder="1" applyAlignment="1">
      <alignment horizontal="left" vertical="center" shrinkToFit="1"/>
    </xf>
    <xf numFmtId="164" fontId="2" fillId="2" borderId="1" xfId="143" applyNumberFormat="1" applyFont="1" applyFill="1" applyBorder="1" applyAlignment="1">
      <alignment vertical="center" shrinkToFit="1"/>
    </xf>
    <xf numFmtId="0" fontId="8" fillId="2" borderId="1" xfId="142" applyFont="1" applyFill="1" applyBorder="1" applyAlignment="1">
      <alignment horizontal="center" vertical="center" shrinkToFit="1"/>
    </xf>
    <xf numFmtId="0" fontId="8" fillId="2" borderId="1" xfId="142" applyFont="1" applyFill="1" applyBorder="1" applyAlignment="1">
      <alignment horizontal="left" vertical="center" shrinkToFit="1"/>
    </xf>
    <xf numFmtId="164" fontId="8" fillId="2" borderId="1" xfId="143" applyNumberFormat="1" applyFont="1" applyFill="1" applyBorder="1" applyAlignment="1">
      <alignment vertical="center" shrinkToFit="1"/>
    </xf>
    <xf numFmtId="164" fontId="2" fillId="2" borderId="1" xfId="25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left" vertical="center" wrapText="1" shrinkToFit="1"/>
    </xf>
    <xf numFmtId="164" fontId="2" fillId="2" borderId="1" xfId="25" applyNumberFormat="1" applyFont="1" applyFill="1" applyBorder="1" applyAlignment="1">
      <alignment horizontal="center" vertical="center"/>
    </xf>
    <xf numFmtId="164" fontId="2" fillId="2" borderId="1" xfId="8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164" fontId="8" fillId="2" borderId="1" xfId="25" applyNumberFormat="1" applyFont="1" applyFill="1" applyBorder="1" applyAlignment="1">
      <alignment horizontal="center" vertical="center" shrinkToFit="1"/>
    </xf>
    <xf numFmtId="41" fontId="2" fillId="2" borderId="1" xfId="29" applyFont="1" applyFill="1" applyBorder="1" applyAlignment="1">
      <alignment horizontal="center" vertical="center" shrinkToFit="1"/>
    </xf>
    <xf numFmtId="41" fontId="8" fillId="2" borderId="1" xfId="29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left" vertical="center" wrapText="1" shrinkToFit="1"/>
    </xf>
    <xf numFmtId="0" fontId="8" fillId="2" borderId="1" xfId="0" applyFont="1" applyFill="1" applyBorder="1" applyAlignment="1">
      <alignment vertical="center" wrapText="1" shrinkToFit="1"/>
    </xf>
    <xf numFmtId="0" fontId="8" fillId="2" borderId="1" xfId="0" applyFont="1" applyFill="1" applyBorder="1" applyAlignment="1">
      <alignment horizontal="left" vertical="center" shrinkToFit="1"/>
    </xf>
    <xf numFmtId="164" fontId="8" fillId="2" borderId="1" xfId="25" applyNumberFormat="1" applyFont="1" applyFill="1" applyBorder="1" applyAlignment="1">
      <alignment vertical="center" shrinkToFit="1"/>
    </xf>
    <xf numFmtId="0" fontId="2" fillId="2" borderId="1" xfId="0" applyFont="1" applyFill="1" applyBorder="1" applyAlignment="1">
      <alignment vertical="center" shrinkToFi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2" fillId="2" borderId="1" xfId="147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145" applyNumberFormat="1" applyFont="1" applyFill="1" applyBorder="1" applyAlignment="1">
      <alignment horizontal="center" vertical="center" wrapText="1"/>
    </xf>
    <xf numFmtId="0" fontId="2" fillId="2" borderId="1" xfId="146" applyFont="1" applyFill="1" applyBorder="1" applyAlignment="1">
      <alignment horizontal="center" vertical="center" wrapText="1"/>
    </xf>
    <xf numFmtId="0" fontId="2" fillId="2" borderId="1" xfId="147" applyFont="1" applyFill="1" applyBorder="1" applyAlignment="1">
      <alignment horizontal="left" wrapText="1"/>
    </xf>
    <xf numFmtId="0" fontId="2" fillId="2" borderId="1" xfId="152" applyFont="1" applyFill="1" applyBorder="1" applyAlignment="1">
      <alignment horizontal="center" vertical="center" wrapText="1"/>
    </xf>
    <xf numFmtId="1" fontId="36" fillId="2" borderId="1" xfId="145" applyNumberFormat="1" applyFont="1" applyFill="1" applyBorder="1" applyAlignment="1">
      <alignment horizontal="center" vertical="center" wrapText="1"/>
    </xf>
    <xf numFmtId="0" fontId="8" fillId="2" borderId="1" xfId="147" applyFont="1" applyFill="1" applyBorder="1" applyAlignment="1">
      <alignment vertical="center" wrapText="1"/>
    </xf>
    <xf numFmtId="0" fontId="36" fillId="2" borderId="1" xfId="147" applyFont="1" applyFill="1" applyBorder="1" applyAlignment="1">
      <alignment horizontal="center" vertical="center" wrapText="1"/>
    </xf>
    <xf numFmtId="3" fontId="8" fillId="2" borderId="1" xfId="145" applyNumberFormat="1" applyFont="1" applyFill="1" applyBorder="1" applyAlignment="1">
      <alignment horizontal="center" vertical="center" wrapText="1"/>
    </xf>
    <xf numFmtId="49" fontId="8" fillId="2" borderId="1" xfId="145" applyNumberFormat="1" applyFont="1" applyFill="1" applyBorder="1" applyAlignment="1">
      <alignment horizontal="center" vertical="center" wrapText="1"/>
    </xf>
    <xf numFmtId="37" fontId="2" fillId="2" borderId="1" xfId="0" applyNumberFormat="1" applyFont="1" applyFill="1" applyBorder="1" applyAlignment="1">
      <alignment horizontal="center" vertical="center" wrapText="1"/>
    </xf>
    <xf numFmtId="164" fontId="8" fillId="2" borderId="1" xfId="145" applyNumberFormat="1" applyFont="1" applyFill="1" applyBorder="1" applyAlignment="1">
      <alignment horizontal="center" vertical="center" wrapText="1"/>
    </xf>
    <xf numFmtId="0" fontId="2" fillId="2" borderId="1" xfId="153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" fontId="2" fillId="0" borderId="1" xfId="145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51" fillId="0" borderId="0" xfId="0" applyFont="1"/>
    <xf numFmtId="168" fontId="8" fillId="2" borderId="1" xfId="0" applyNumberFormat="1" applyFont="1" applyFill="1" applyBorder="1" applyAlignment="1">
      <alignment horizontal="center" vertical="center" wrapText="1"/>
    </xf>
    <xf numFmtId="168" fontId="8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left" vertical="center" wrapText="1"/>
    </xf>
    <xf numFmtId="3" fontId="2" fillId="2" borderId="1" xfId="148" applyNumberFormat="1" applyFont="1" applyFill="1" applyBorder="1" applyAlignment="1">
      <alignment horizontal="center" vertical="center" wrapText="1"/>
    </xf>
    <xf numFmtId="3" fontId="2" fillId="2" borderId="1" xfId="145" applyNumberFormat="1" applyFont="1" applyFill="1" applyBorder="1" applyAlignment="1">
      <alignment horizontal="center" vertical="center" wrapText="1"/>
    </xf>
    <xf numFmtId="167" fontId="2" fillId="2" borderId="1" xfId="145" applyNumberFormat="1" applyFont="1" applyFill="1" applyBorder="1" applyAlignment="1">
      <alignment horizontal="center" vertical="center" wrapText="1"/>
    </xf>
    <xf numFmtId="167" fontId="2" fillId="2" borderId="1" xfId="145" applyNumberFormat="1" applyFont="1" applyFill="1" applyBorder="1" applyAlignment="1">
      <alignment horizontal="left" vertical="center" wrapText="1"/>
    </xf>
    <xf numFmtId="164" fontId="2" fillId="2" borderId="1" xfId="145" applyNumberFormat="1" applyFont="1" applyFill="1" applyBorder="1" applyAlignment="1">
      <alignment horizontal="center" vertical="center" wrapText="1"/>
    </xf>
    <xf numFmtId="0" fontId="2" fillId="2" borderId="1" xfId="146" applyFont="1" applyFill="1" applyBorder="1" applyAlignment="1">
      <alignment vertical="center" wrapText="1"/>
    </xf>
    <xf numFmtId="169" fontId="2" fillId="2" borderId="1" xfId="149" applyNumberFormat="1" applyFont="1" applyFill="1" applyBorder="1" applyAlignment="1">
      <alignment horizontal="center" vertical="center" wrapText="1"/>
    </xf>
    <xf numFmtId="0" fontId="2" fillId="2" borderId="1" xfId="146" applyFont="1" applyFill="1" applyBorder="1" applyAlignment="1">
      <alignment horizontal="left" vertical="center" wrapText="1"/>
    </xf>
    <xf numFmtId="41" fontId="2" fillId="2" borderId="1" xfId="148" applyFont="1" applyFill="1" applyBorder="1" applyAlignment="1">
      <alignment horizontal="center" vertical="center" wrapText="1"/>
    </xf>
    <xf numFmtId="167" fontId="8" fillId="2" borderId="1" xfId="145" applyNumberFormat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64" fontId="2" fillId="2" borderId="1" xfId="150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167" fontId="2" fillId="2" borderId="1" xfId="15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center" wrapText="1"/>
    </xf>
    <xf numFmtId="0" fontId="8" fillId="2" borderId="1" xfId="146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0" borderId="1" xfId="145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3" fontId="27" fillId="2" borderId="1" xfId="0" applyNumberFormat="1" applyFont="1" applyFill="1" applyBorder="1" applyAlignment="1">
      <alignment horizontal="center" vertical="center" wrapText="1"/>
    </xf>
    <xf numFmtId="3" fontId="27" fillId="2" borderId="1" xfId="0" applyNumberFormat="1" applyFont="1" applyFill="1" applyBorder="1" applyAlignment="1">
      <alignment horizontal="right" wrapText="1"/>
    </xf>
    <xf numFmtId="0" fontId="27" fillId="2" borderId="1" xfId="0" applyFont="1" applyFill="1" applyBorder="1" applyAlignment="1">
      <alignment wrapText="1"/>
    </xf>
    <xf numFmtId="0" fontId="27" fillId="2" borderId="1" xfId="147" applyFont="1" applyFill="1" applyBorder="1" applyAlignment="1">
      <alignment horizontal="left" vertical="center" wrapText="1"/>
    </xf>
    <xf numFmtId="0" fontId="27" fillId="2" borderId="1" xfId="147" applyFont="1" applyFill="1" applyBorder="1" applyAlignment="1">
      <alignment horizontal="center" vertical="center" wrapText="1"/>
    </xf>
    <xf numFmtId="164" fontId="27" fillId="2" borderId="1" xfId="145" applyNumberFormat="1" applyFont="1" applyFill="1" applyBorder="1" applyAlignment="1"/>
    <xf numFmtId="3" fontId="28" fillId="2" borderId="1" xfId="0" quotePrefix="1" applyNumberFormat="1" applyFont="1" applyFill="1" applyBorder="1" applyAlignment="1">
      <alignment horizontal="right" wrapText="1"/>
    </xf>
    <xf numFmtId="3" fontId="27" fillId="2" borderId="1" xfId="0" applyNumberFormat="1" applyFont="1" applyFill="1" applyBorder="1" applyAlignment="1">
      <alignment horizontal="left" vertical="center" wrapText="1"/>
    </xf>
    <xf numFmtId="3" fontId="29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vertical="center" wrapText="1"/>
    </xf>
    <xf numFmtId="0" fontId="31" fillId="2" borderId="1" xfId="0" applyFont="1" applyFill="1" applyBorder="1"/>
    <xf numFmtId="3" fontId="3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left" vertical="center" wrapText="1"/>
    </xf>
    <xf numFmtId="0" fontId="2" fillId="2" borderId="1" xfId="3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left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1" xfId="5" applyFont="1" applyFill="1" applyBorder="1" applyAlignment="1">
      <alignment horizontal="left" vertical="center" wrapText="1"/>
    </xf>
    <xf numFmtId="0" fontId="2" fillId="2" borderId="1" xfId="5" applyFont="1" applyFill="1" applyBorder="1" applyAlignment="1">
      <alignment horizontal="center" vertical="center" wrapText="1"/>
    </xf>
    <xf numFmtId="0" fontId="8" fillId="2" borderId="1" xfId="5" applyFont="1" applyFill="1" applyBorder="1" applyAlignment="1">
      <alignment vertical="center" wrapText="1"/>
    </xf>
    <xf numFmtId="0" fontId="40" fillId="0" borderId="0" xfId="0" applyFont="1" applyAlignment="1">
      <alignment horizontal="center"/>
    </xf>
    <xf numFmtId="0" fontId="40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/>
    </xf>
    <xf numFmtId="0" fontId="44" fillId="2" borderId="1" xfId="0" applyFont="1" applyFill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9" fillId="0" borderId="2" xfId="0" applyFont="1" applyBorder="1" applyAlignment="1">
      <alignment horizontal="center" vertical="center" wrapText="1"/>
    </xf>
    <xf numFmtId="0" fontId="49" fillId="0" borderId="3" xfId="0" applyFont="1" applyBorder="1" applyAlignment="1">
      <alignment horizontal="center" vertical="center" wrapText="1"/>
    </xf>
    <xf numFmtId="0" fontId="49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40" fillId="2" borderId="0" xfId="0" applyFont="1" applyFill="1" applyAlignment="1">
      <alignment horizontal="center" vertical="center"/>
    </xf>
    <xf numFmtId="0" fontId="40" fillId="2" borderId="0" xfId="0" applyFont="1" applyFill="1" applyAlignment="1">
      <alignment horizontal="center" vertical="center" wrapText="1"/>
    </xf>
    <xf numFmtId="0" fontId="50" fillId="2" borderId="0" xfId="0" applyFont="1" applyFill="1" applyAlignment="1">
      <alignment horizontal="center" vertical="center"/>
    </xf>
    <xf numFmtId="0" fontId="23" fillId="2" borderId="2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center"/>
    </xf>
    <xf numFmtId="0" fontId="26" fillId="2" borderId="0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/>
    </xf>
    <xf numFmtId="0" fontId="26" fillId="2" borderId="0" xfId="0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145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147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8" fillId="2" borderId="1" xfId="147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23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167" fontId="8" fillId="2" borderId="1" xfId="145" applyNumberFormat="1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/>
    </xf>
    <xf numFmtId="0" fontId="8" fillId="2" borderId="1" xfId="5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2" borderId="1" xfId="0" quotePrefix="1" applyFont="1" applyFill="1" applyBorder="1" applyAlignment="1">
      <alignment horizontal="center" vertical="center" wrapText="1"/>
    </xf>
    <xf numFmtId="164" fontId="52" fillId="2" borderId="1" xfId="145" applyNumberFormat="1" applyFont="1" applyFill="1" applyBorder="1" applyAlignment="1">
      <alignment horizontal="center" vertical="center" wrapText="1"/>
    </xf>
    <xf numFmtId="3" fontId="52" fillId="2" borderId="1" xfId="145" applyNumberFormat="1" applyFont="1" applyFill="1" applyBorder="1" applyAlignment="1">
      <alignment horizontal="center" vertical="center" wrapText="1"/>
    </xf>
    <xf numFmtId="0" fontId="52" fillId="2" borderId="1" xfId="0" applyFont="1" applyFill="1" applyBorder="1" applyAlignment="1">
      <alignment horizontal="center" vertical="center"/>
    </xf>
    <xf numFmtId="0" fontId="52" fillId="2" borderId="1" xfId="0" applyFont="1" applyFill="1" applyBorder="1" applyAlignment="1">
      <alignment horizontal="left" vertical="center"/>
    </xf>
    <xf numFmtId="0" fontId="38" fillId="2" borderId="1" xfId="0" applyFont="1" applyFill="1" applyBorder="1" applyAlignment="1">
      <alignment horizontal="center" vertical="center"/>
    </xf>
    <xf numFmtId="3" fontId="52" fillId="2" borderId="1" xfId="145" applyNumberFormat="1" applyFont="1" applyFill="1" applyBorder="1" applyAlignment="1">
      <alignment horizontal="right" vertical="center"/>
    </xf>
    <xf numFmtId="3" fontId="52" fillId="2" borderId="1" xfId="0" applyNumberFormat="1" applyFont="1" applyFill="1" applyBorder="1" applyAlignment="1">
      <alignment horizontal="center" vertical="center"/>
    </xf>
    <xf numFmtId="0" fontId="52" fillId="2" borderId="1" xfId="0" applyFont="1" applyFill="1" applyBorder="1" applyAlignment="1">
      <alignment horizontal="center" vertical="center" wrapText="1"/>
    </xf>
    <xf numFmtId="3" fontId="53" fillId="2" borderId="1" xfId="0" applyNumberFormat="1" applyFont="1" applyFill="1" applyBorder="1" applyAlignment="1">
      <alignment horizontal="center" vertical="center"/>
    </xf>
    <xf numFmtId="0" fontId="53" fillId="2" borderId="1" xfId="0" applyFont="1" applyFill="1" applyBorder="1" applyAlignment="1">
      <alignment horizontal="center" vertical="center"/>
    </xf>
    <xf numFmtId="0" fontId="38" fillId="2" borderId="1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left" vertical="center" wrapText="1"/>
    </xf>
    <xf numFmtId="3" fontId="38" fillId="2" borderId="1" xfId="145" applyNumberFormat="1" applyFont="1" applyFill="1" applyBorder="1" applyAlignment="1">
      <alignment horizontal="right" vertical="center" wrapText="1"/>
    </xf>
    <xf numFmtId="0" fontId="52" fillId="2" borderId="1" xfId="0" applyFont="1" applyFill="1" applyBorder="1" applyAlignment="1">
      <alignment horizontal="left" vertical="center" wrapText="1"/>
    </xf>
    <xf numFmtId="3" fontId="52" fillId="2" borderId="1" xfId="145" applyNumberFormat="1" applyFont="1" applyFill="1" applyBorder="1" applyAlignment="1">
      <alignment horizontal="right" vertical="center" wrapText="1"/>
    </xf>
    <xf numFmtId="3" fontId="38" fillId="2" borderId="1" xfId="0" applyNumberFormat="1" applyFont="1" applyFill="1" applyBorder="1" applyAlignment="1">
      <alignment horizontal="right" vertical="center" wrapText="1"/>
    </xf>
    <xf numFmtId="3" fontId="52" fillId="2" borderId="1" xfId="0" applyNumberFormat="1" applyFont="1" applyFill="1" applyBorder="1" applyAlignment="1">
      <alignment horizontal="right" vertical="center" wrapText="1"/>
    </xf>
    <xf numFmtId="0" fontId="38" fillId="2" borderId="1" xfId="147" applyFont="1" applyFill="1" applyBorder="1" applyAlignment="1">
      <alignment vertical="center"/>
    </xf>
    <xf numFmtId="0" fontId="38" fillId="2" borderId="1" xfId="147" applyFont="1" applyFill="1" applyBorder="1" applyAlignment="1">
      <alignment horizontal="center" vertical="center"/>
    </xf>
    <xf numFmtId="3" fontId="38" fillId="2" borderId="1" xfId="145" applyNumberFormat="1" applyFont="1" applyFill="1" applyBorder="1" applyAlignment="1">
      <alignment horizontal="right" vertical="center"/>
    </xf>
    <xf numFmtId="0" fontId="52" fillId="2" borderId="1" xfId="147" applyFont="1" applyFill="1" applyBorder="1" applyAlignment="1">
      <alignment vertical="center"/>
    </xf>
    <xf numFmtId="0" fontId="25" fillId="2" borderId="1" xfId="0" applyFont="1" applyFill="1" applyBorder="1" applyAlignment="1">
      <alignment horizontal="left" vertical="center"/>
    </xf>
    <xf numFmtId="3" fontId="38" fillId="2" borderId="1" xfId="147" applyNumberFormat="1" applyFont="1" applyFill="1" applyBorder="1" applyAlignment="1">
      <alignment horizontal="right" vertical="center"/>
    </xf>
    <xf numFmtId="0" fontId="38" fillId="2" borderId="1" xfId="0" applyNumberFormat="1" applyFont="1" applyFill="1" applyBorder="1" applyAlignment="1">
      <alignment vertical="center" wrapText="1"/>
    </xf>
    <xf numFmtId="0" fontId="52" fillId="2" borderId="1" xfId="0" applyNumberFormat="1" applyFont="1" applyFill="1" applyBorder="1" applyAlignment="1">
      <alignment vertical="center" wrapText="1"/>
    </xf>
    <xf numFmtId="0" fontId="38" fillId="2" borderId="1" xfId="0" applyFont="1" applyFill="1" applyBorder="1" applyAlignment="1">
      <alignment horizontal="left" vertical="center"/>
    </xf>
    <xf numFmtId="3" fontId="38" fillId="2" borderId="1" xfId="0" applyNumberFormat="1" applyFont="1" applyFill="1" applyBorder="1" applyAlignment="1">
      <alignment horizontal="right" vertical="center"/>
    </xf>
    <xf numFmtId="0" fontId="52" fillId="2" borderId="1" xfId="0" applyFont="1" applyFill="1" applyBorder="1" applyAlignment="1">
      <alignment vertical="center"/>
    </xf>
    <xf numFmtId="0" fontId="54" fillId="2" borderId="1" xfId="0" applyFont="1" applyFill="1" applyBorder="1" applyAlignment="1">
      <alignment horizontal="center" vertical="center"/>
    </xf>
    <xf numFmtId="0" fontId="54" fillId="2" borderId="1" xfId="0" applyFont="1" applyFill="1" applyBorder="1" applyAlignment="1">
      <alignment horizontal="left" vertical="center"/>
    </xf>
    <xf numFmtId="0" fontId="54" fillId="2" borderId="1" xfId="0" applyFont="1" applyFill="1" applyBorder="1" applyAlignment="1">
      <alignment horizontal="center" vertical="center" wrapText="1"/>
    </xf>
    <xf numFmtId="3" fontId="54" fillId="2" borderId="1" xfId="0" applyNumberFormat="1" applyFont="1" applyFill="1" applyBorder="1" applyAlignment="1">
      <alignment horizontal="right" vertical="center"/>
    </xf>
    <xf numFmtId="0" fontId="38" fillId="2" borderId="1" xfId="0" applyFont="1" applyFill="1" applyBorder="1" applyAlignment="1">
      <alignment vertical="center" wrapText="1"/>
    </xf>
    <xf numFmtId="0" fontId="52" fillId="2" borderId="1" xfId="0" applyFont="1" applyFill="1" applyBorder="1" applyAlignment="1">
      <alignment vertical="center" wrapText="1"/>
    </xf>
    <xf numFmtId="0" fontId="38" fillId="2" borderId="1" xfId="147" applyFont="1" applyFill="1" applyBorder="1" applyAlignment="1">
      <alignment vertical="center" wrapText="1"/>
    </xf>
    <xf numFmtId="0" fontId="38" fillId="2" borderId="1" xfId="147" applyFont="1" applyFill="1" applyBorder="1" applyAlignment="1">
      <alignment horizontal="center" vertical="center" wrapText="1"/>
    </xf>
    <xf numFmtId="0" fontId="52" fillId="2" borderId="1" xfId="0" applyNumberFormat="1" applyFont="1" applyFill="1" applyBorder="1" applyAlignment="1">
      <alignment horizontal="center" vertical="center" wrapText="1"/>
    </xf>
    <xf numFmtId="0" fontId="52" fillId="2" borderId="1" xfId="0" applyNumberFormat="1" applyFont="1" applyFill="1" applyBorder="1" applyAlignment="1">
      <alignment horizontal="left" vertical="center"/>
    </xf>
    <xf numFmtId="0" fontId="52" fillId="2" borderId="1" xfId="147" applyFont="1" applyFill="1" applyBorder="1" applyAlignment="1">
      <alignment horizontal="center" vertical="center" wrapText="1"/>
    </xf>
    <xf numFmtId="0" fontId="38" fillId="2" borderId="1" xfId="0" applyNumberFormat="1" applyFont="1" applyFill="1" applyBorder="1" applyAlignment="1">
      <alignment horizontal="left" vertical="center" wrapText="1"/>
    </xf>
    <xf numFmtId="0" fontId="37" fillId="2" borderId="1" xfId="0" applyFont="1" applyFill="1" applyBorder="1" applyAlignment="1">
      <alignment horizontal="center" vertical="center" wrapText="1"/>
    </xf>
    <xf numFmtId="0" fontId="52" fillId="2" borderId="1" xfId="0" applyNumberFormat="1" applyFont="1" applyFill="1" applyBorder="1" applyAlignment="1">
      <alignment horizontal="left" vertical="center" wrapText="1"/>
    </xf>
    <xf numFmtId="3" fontId="55" fillId="2" borderId="1" xfId="145" applyNumberFormat="1" applyFont="1" applyFill="1" applyBorder="1" applyAlignment="1">
      <alignment horizontal="right" vertical="center" wrapText="1"/>
    </xf>
    <xf numFmtId="3" fontId="52" fillId="2" borderId="1" xfId="147" applyNumberFormat="1" applyFont="1" applyFill="1" applyBorder="1" applyAlignment="1">
      <alignment horizontal="right" vertical="center" wrapText="1"/>
    </xf>
    <xf numFmtId="0" fontId="52" fillId="2" borderId="1" xfId="0" applyNumberFormat="1" applyFont="1" applyFill="1" applyBorder="1" applyAlignment="1">
      <alignment horizontal="center" wrapText="1"/>
    </xf>
    <xf numFmtId="0" fontId="52" fillId="2" borderId="1" xfId="147" applyFont="1" applyFill="1" applyBorder="1" applyAlignment="1">
      <alignment horizontal="center" wrapText="1"/>
    </xf>
    <xf numFmtId="3" fontId="55" fillId="2" borderId="1" xfId="145" applyNumberFormat="1" applyFont="1" applyFill="1" applyBorder="1" applyAlignment="1">
      <alignment horizontal="right" vertical="top" wrapText="1"/>
    </xf>
    <xf numFmtId="0" fontId="38" fillId="2" borderId="1" xfId="0" applyFont="1" applyFill="1" applyBorder="1"/>
    <xf numFmtId="0" fontId="38" fillId="2" borderId="1" xfId="0" applyFont="1" applyFill="1" applyBorder="1" applyAlignment="1">
      <alignment horizontal="center"/>
    </xf>
    <xf numFmtId="3" fontId="38" fillId="2" borderId="1" xfId="145" applyNumberFormat="1" applyFont="1" applyFill="1" applyBorder="1" applyAlignment="1">
      <alignment horizontal="left" vertical="center"/>
    </xf>
    <xf numFmtId="0" fontId="38" fillId="2" borderId="1" xfId="0" applyFont="1" applyFill="1" applyBorder="1" applyAlignment="1">
      <alignment horizontal="center" wrapText="1"/>
    </xf>
    <xf numFmtId="3" fontId="52" fillId="2" borderId="1" xfId="145" applyNumberFormat="1" applyFont="1" applyFill="1" applyBorder="1" applyAlignment="1">
      <alignment horizontal="center" vertical="center"/>
    </xf>
    <xf numFmtId="3" fontId="38" fillId="2" borderId="1" xfId="145" applyNumberFormat="1" applyFont="1" applyFill="1" applyBorder="1" applyAlignment="1">
      <alignment horizontal="center" vertical="center" wrapText="1"/>
    </xf>
    <xf numFmtId="0" fontId="38" fillId="2" borderId="1" xfId="0" quotePrefix="1" applyFont="1" applyFill="1" applyBorder="1" applyAlignment="1">
      <alignment horizontal="center" vertical="center"/>
    </xf>
    <xf numFmtId="3" fontId="38" fillId="2" borderId="1" xfId="0" applyNumberFormat="1" applyFont="1" applyFill="1" applyBorder="1" applyAlignment="1">
      <alignment horizontal="center" vertical="center" wrapText="1"/>
    </xf>
    <xf numFmtId="3" fontId="52" fillId="2" borderId="1" xfId="0" applyNumberFormat="1" applyFont="1" applyFill="1" applyBorder="1" applyAlignment="1">
      <alignment horizontal="center" vertical="center" wrapText="1"/>
    </xf>
    <xf numFmtId="3" fontId="38" fillId="2" borderId="1" xfId="0" applyNumberFormat="1" applyFont="1" applyFill="1" applyBorder="1" applyAlignment="1">
      <alignment horizontal="center" vertical="center"/>
    </xf>
    <xf numFmtId="3" fontId="38" fillId="2" borderId="1" xfId="145" applyNumberFormat="1" applyFont="1" applyFill="1" applyBorder="1" applyAlignment="1">
      <alignment horizontal="center" vertical="center"/>
    </xf>
    <xf numFmtId="3" fontId="38" fillId="2" borderId="1" xfId="0" applyNumberFormat="1" applyFont="1" applyFill="1" applyBorder="1" applyAlignment="1">
      <alignment horizontal="right"/>
    </xf>
    <xf numFmtId="3" fontId="38" fillId="2" borderId="1" xfId="147" applyNumberFormat="1" applyFont="1" applyFill="1" applyBorder="1" applyAlignment="1">
      <alignment horizontal="center" vertical="center"/>
    </xf>
    <xf numFmtId="0" fontId="38" fillId="2" borderId="1" xfId="147" applyFont="1" applyFill="1" applyBorder="1" applyAlignment="1">
      <alignment horizontal="left" vertical="center"/>
    </xf>
    <xf numFmtId="3" fontId="52" fillId="2" borderId="1" xfId="0" applyNumberFormat="1" applyFont="1" applyFill="1" applyBorder="1"/>
    <xf numFmtId="3" fontId="38" fillId="2" borderId="1" xfId="147" applyNumberFormat="1" applyFont="1" applyFill="1" applyBorder="1" applyAlignment="1">
      <alignment vertical="center"/>
    </xf>
    <xf numFmtId="3" fontId="52" fillId="2" borderId="1" xfId="0" applyNumberFormat="1" applyFont="1" applyFill="1" applyBorder="1" applyAlignment="1">
      <alignment horizontal="right" vertical="center"/>
    </xf>
    <xf numFmtId="0" fontId="38" fillId="2" borderId="1" xfId="0" applyFont="1" applyFill="1" applyBorder="1" applyAlignment="1">
      <alignment vertical="center"/>
    </xf>
    <xf numFmtId="3" fontId="38" fillId="2" borderId="1" xfId="0" applyNumberFormat="1" applyFont="1" applyFill="1" applyBorder="1" applyAlignment="1">
      <alignment vertical="center"/>
    </xf>
    <xf numFmtId="0" fontId="38" fillId="2" borderId="1" xfId="147" applyNumberFormat="1" applyFont="1" applyFill="1" applyBorder="1" applyAlignment="1">
      <alignment vertical="center" wrapText="1"/>
    </xf>
    <xf numFmtId="3" fontId="37" fillId="2" borderId="1" xfId="145" applyNumberFormat="1" applyFont="1" applyFill="1" applyBorder="1" applyAlignment="1">
      <alignment horizontal="right" vertical="center" wrapText="1"/>
    </xf>
    <xf numFmtId="0" fontId="38" fillId="2" borderId="1" xfId="0" applyFont="1" applyFill="1" applyBorder="1" applyAlignment="1">
      <alignment horizontal="left"/>
    </xf>
    <xf numFmtId="3" fontId="38" fillId="2" borderId="1" xfId="0" applyNumberFormat="1" applyFont="1" applyFill="1" applyBorder="1"/>
    <xf numFmtId="3" fontId="38" fillId="2" borderId="1" xfId="145" applyNumberFormat="1" applyFont="1" applyFill="1" applyBorder="1" applyAlignment="1">
      <alignment horizontal="right"/>
    </xf>
    <xf numFmtId="3" fontId="55" fillId="2" borderId="1" xfId="145" applyNumberFormat="1" applyFont="1" applyFill="1" applyBorder="1" applyAlignment="1">
      <alignment horizontal="right" vertical="center"/>
    </xf>
    <xf numFmtId="164" fontId="55" fillId="2" borderId="1" xfId="145" applyNumberFormat="1" applyFont="1" applyFill="1" applyBorder="1" applyAlignment="1">
      <alignment horizontal="center" vertical="center"/>
    </xf>
    <xf numFmtId="17" fontId="38" fillId="2" borderId="1" xfId="0" quotePrefix="1" applyNumberFormat="1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 vertical="center"/>
    </xf>
    <xf numFmtId="164" fontId="38" fillId="2" borderId="1" xfId="145" applyNumberFormat="1" applyFont="1" applyFill="1" applyBorder="1" applyAlignment="1">
      <alignment horizontal="center" vertical="center" wrapText="1"/>
    </xf>
    <xf numFmtId="164" fontId="55" fillId="2" borderId="1" xfId="145" applyNumberFormat="1" applyFont="1" applyFill="1" applyBorder="1" applyAlignment="1">
      <alignment horizontal="center" vertical="center" wrapText="1"/>
    </xf>
    <xf numFmtId="0" fontId="38" fillId="2" borderId="1" xfId="0" quotePrefix="1" applyFont="1" applyFill="1" applyBorder="1" applyAlignment="1">
      <alignment horizontal="center"/>
    </xf>
    <xf numFmtId="164" fontId="52" fillId="2" borderId="1" xfId="147" applyNumberFormat="1" applyFont="1" applyFill="1" applyBorder="1" applyAlignment="1">
      <alignment horizontal="center" vertical="center" wrapText="1"/>
    </xf>
    <xf numFmtId="3" fontId="38" fillId="2" borderId="1" xfId="0" applyNumberFormat="1" applyFont="1" applyFill="1" applyBorder="1" applyAlignment="1">
      <alignment horizontal="left" vertical="center"/>
    </xf>
    <xf numFmtId="0" fontId="26" fillId="0" borderId="0" xfId="0" applyFont="1" applyFill="1" applyAlignment="1">
      <alignment horizontal="center"/>
    </xf>
    <xf numFmtId="0" fontId="52" fillId="2" borderId="1" xfId="0" applyFont="1" applyFill="1" applyBorder="1" applyAlignment="1">
      <alignment horizontal="center" vertical="center" wrapText="1"/>
    </xf>
    <xf numFmtId="0" fontId="25" fillId="2" borderId="1" xfId="0" quotePrefix="1" applyFont="1" applyFill="1" applyBorder="1" applyAlignment="1">
      <alignment horizontal="center" wrapText="1"/>
    </xf>
    <xf numFmtId="0" fontId="52" fillId="2" borderId="1" xfId="0" applyFont="1" applyFill="1" applyBorder="1" applyAlignment="1">
      <alignment horizontal="center" wrapText="1"/>
    </xf>
    <xf numFmtId="0" fontId="52" fillId="2" borderId="1" xfId="0" applyFont="1" applyFill="1" applyBorder="1" applyAlignment="1">
      <alignment horizontal="left" wrapText="1"/>
    </xf>
    <xf numFmtId="0" fontId="25" fillId="2" borderId="1" xfId="0" applyFont="1" applyFill="1" applyBorder="1" applyAlignment="1">
      <alignment horizontal="center" wrapText="1"/>
    </xf>
    <xf numFmtId="0" fontId="52" fillId="2" borderId="1" xfId="0" applyFont="1" applyFill="1" applyBorder="1" applyAlignment="1">
      <alignment horizontal="right" vertical="center" wrapText="1"/>
    </xf>
    <xf numFmtId="0" fontId="38" fillId="2" borderId="1" xfId="1" applyFont="1" applyFill="1" applyBorder="1" applyAlignment="1">
      <alignment horizontal="left" vertical="center" wrapText="1"/>
    </xf>
    <xf numFmtId="0" fontId="38" fillId="2" borderId="1" xfId="1" applyFont="1" applyFill="1" applyBorder="1" applyAlignment="1">
      <alignment horizontal="center" vertical="center" wrapText="1"/>
    </xf>
    <xf numFmtId="3" fontId="38" fillId="2" borderId="1" xfId="1" applyNumberFormat="1" applyFont="1" applyFill="1" applyBorder="1" applyAlignment="1">
      <alignment horizontal="center" vertical="center" wrapText="1"/>
    </xf>
    <xf numFmtId="0" fontId="38" fillId="2" borderId="1" xfId="1" applyFont="1" applyFill="1" applyBorder="1" applyAlignment="1">
      <alignment vertical="center" wrapText="1"/>
    </xf>
    <xf numFmtId="0" fontId="56" fillId="2" borderId="1" xfId="1" applyFont="1" applyFill="1" applyBorder="1" applyAlignment="1">
      <alignment horizontal="left" vertical="center" wrapText="1"/>
    </xf>
    <xf numFmtId="0" fontId="56" fillId="2" borderId="1" xfId="1" applyFont="1" applyFill="1" applyBorder="1" applyAlignment="1">
      <alignment horizontal="center" vertical="center" wrapText="1"/>
    </xf>
    <xf numFmtId="0" fontId="38" fillId="2" borderId="1" xfId="11" applyFont="1" applyFill="1" applyBorder="1" applyAlignment="1">
      <alignment horizontal="left" vertical="center" wrapText="1"/>
    </xf>
    <xf numFmtId="0" fontId="38" fillId="2" borderId="1" xfId="11" applyFont="1" applyFill="1" applyBorder="1" applyAlignment="1">
      <alignment horizontal="center" vertical="center" wrapText="1"/>
    </xf>
    <xf numFmtId="0" fontId="56" fillId="2" borderId="1" xfId="1" applyFont="1" applyFill="1" applyBorder="1" applyAlignment="1">
      <alignment horizontal="left" wrapText="1"/>
    </xf>
    <xf numFmtId="3" fontId="52" fillId="2" borderId="1" xfId="1" applyNumberFormat="1" applyFont="1" applyFill="1" applyBorder="1" applyAlignment="1">
      <alignment horizontal="center" vertical="center" wrapText="1"/>
    </xf>
    <xf numFmtId="0" fontId="56" fillId="2" borderId="1" xfId="1" applyFont="1" applyFill="1" applyBorder="1" applyAlignment="1">
      <alignment horizontal="center" wrapText="1"/>
    </xf>
    <xf numFmtId="0" fontId="52" fillId="2" borderId="1" xfId="1" applyFont="1" applyFill="1" applyBorder="1" applyAlignment="1">
      <alignment horizontal="center" vertical="center" wrapText="1"/>
    </xf>
    <xf numFmtId="0" fontId="52" fillId="2" borderId="1" xfId="1" applyFont="1" applyFill="1" applyBorder="1" applyAlignment="1">
      <alignment horizontal="left" vertical="center" wrapText="1"/>
    </xf>
    <xf numFmtId="0" fontId="57" fillId="2" borderId="1" xfId="1" applyFont="1" applyFill="1" applyBorder="1" applyAlignment="1">
      <alignment horizontal="left" vertical="center" wrapText="1"/>
    </xf>
    <xf numFmtId="3" fontId="38" fillId="2" borderId="1" xfId="1" applyNumberFormat="1" applyFont="1" applyFill="1" applyBorder="1" applyAlignment="1">
      <alignment horizontal="right" vertical="center" wrapText="1"/>
    </xf>
    <xf numFmtId="3" fontId="38" fillId="2" borderId="1" xfId="1" applyNumberFormat="1" applyFont="1" applyFill="1" applyBorder="1" applyAlignment="1">
      <alignment horizontal="left" vertical="center" wrapText="1"/>
    </xf>
    <xf numFmtId="3" fontId="52" fillId="2" borderId="1" xfId="1" applyNumberFormat="1" applyFont="1" applyFill="1" applyBorder="1" applyAlignment="1">
      <alignment horizontal="right" vertical="center" wrapText="1"/>
    </xf>
    <xf numFmtId="3" fontId="52" fillId="2" borderId="1" xfId="0" applyNumberFormat="1" applyFont="1" applyFill="1" applyBorder="1" applyAlignment="1">
      <alignment horizontal="right" wrapText="1"/>
    </xf>
    <xf numFmtId="0" fontId="25" fillId="2" borderId="1" xfId="0" applyFont="1" applyFill="1" applyBorder="1" applyAlignment="1">
      <alignment horizontal="right" wrapText="1"/>
    </xf>
    <xf numFmtId="0" fontId="38" fillId="2" borderId="1" xfId="0" applyFont="1" applyFill="1" applyBorder="1" applyAlignment="1">
      <alignment horizontal="right" vertical="center"/>
    </xf>
    <xf numFmtId="3" fontId="38" fillId="2" borderId="1" xfId="1" applyNumberFormat="1" applyFont="1" applyFill="1" applyBorder="1" applyAlignment="1">
      <alignment horizontal="right" wrapText="1"/>
    </xf>
    <xf numFmtId="0" fontId="38" fillId="2" borderId="1" xfId="0" applyFont="1" applyFill="1" applyBorder="1" applyAlignment="1">
      <alignment horizontal="right" vertical="center" wrapText="1"/>
    </xf>
    <xf numFmtId="0" fontId="38" fillId="2" borderId="1" xfId="11" applyFont="1" applyFill="1" applyBorder="1" applyAlignment="1">
      <alignment horizontal="right" vertical="center" wrapText="1"/>
    </xf>
    <xf numFmtId="0" fontId="38" fillId="2" borderId="1" xfId="1" applyFont="1" applyFill="1" applyBorder="1" applyAlignment="1">
      <alignment horizontal="right" vertical="center" wrapText="1"/>
    </xf>
    <xf numFmtId="0" fontId="20" fillId="2" borderId="8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52" fillId="2" borderId="1" xfId="0" applyFont="1" applyFill="1" applyBorder="1" applyAlignment="1">
      <alignment horizontal="center" vertical="top" wrapText="1"/>
    </xf>
    <xf numFmtId="0" fontId="52" fillId="2" borderId="1" xfId="0" applyFont="1" applyFill="1" applyBorder="1" applyAlignment="1">
      <alignment horizontal="left" vertical="top" wrapText="1"/>
    </xf>
    <xf numFmtId="3" fontId="52" fillId="2" borderId="1" xfId="0" applyNumberFormat="1" applyFont="1" applyFill="1" applyBorder="1" applyAlignment="1">
      <alignment horizontal="center"/>
    </xf>
    <xf numFmtId="0" fontId="38" fillId="2" borderId="1" xfId="0" applyFont="1" applyFill="1" applyBorder="1" applyAlignment="1">
      <alignment horizontal="center" vertical="top" wrapText="1"/>
    </xf>
    <xf numFmtId="0" fontId="38" fillId="2" borderId="1" xfId="0" applyFont="1" applyFill="1" applyBorder="1" applyAlignment="1">
      <alignment horizontal="left" vertical="top" wrapText="1"/>
    </xf>
    <xf numFmtId="3" fontId="38" fillId="2" borderId="1" xfId="0" applyNumberFormat="1" applyFont="1" applyFill="1" applyBorder="1" applyAlignment="1">
      <alignment horizontal="center"/>
    </xf>
    <xf numFmtId="2" fontId="38" fillId="2" borderId="1" xfId="0" applyNumberFormat="1" applyFont="1" applyFill="1" applyBorder="1" applyAlignment="1">
      <alignment horizontal="center" vertical="center" wrapText="1"/>
    </xf>
    <xf numFmtId="0" fontId="38" fillId="2" borderId="1" xfId="30" applyFont="1" applyFill="1" applyBorder="1" applyAlignment="1">
      <alignment horizontal="left" vertical="top" wrapText="1"/>
    </xf>
    <xf numFmtId="0" fontId="58" fillId="2" borderId="1" xfId="0" applyFont="1" applyFill="1" applyBorder="1"/>
    <xf numFmtId="164" fontId="52" fillId="2" borderId="1" xfId="0" applyNumberFormat="1" applyFont="1" applyFill="1" applyBorder="1"/>
    <xf numFmtId="0" fontId="52" fillId="2" borderId="1" xfId="30" applyFont="1" applyFill="1" applyBorder="1" applyAlignment="1">
      <alignment horizontal="center" vertical="center"/>
    </xf>
    <xf numFmtId="0" fontId="52" fillId="2" borderId="1" xfId="30" applyFont="1" applyFill="1" applyBorder="1"/>
    <xf numFmtId="0" fontId="38" fillId="2" borderId="1" xfId="30" applyFont="1" applyFill="1" applyBorder="1" applyAlignment="1">
      <alignment horizontal="left"/>
    </xf>
    <xf numFmtId="164" fontId="52" fillId="2" borderId="1" xfId="150" applyNumberFormat="1" applyFont="1" applyFill="1" applyBorder="1" applyAlignment="1">
      <alignment horizontal="left"/>
    </xf>
    <xf numFmtId="0" fontId="38" fillId="2" borderId="1" xfId="30" applyFont="1" applyFill="1" applyBorder="1"/>
    <xf numFmtId="0" fontId="38" fillId="2" borderId="1" xfId="30" applyFont="1" applyFill="1" applyBorder="1" applyAlignment="1">
      <alignment horizontal="center" vertical="center"/>
    </xf>
    <xf numFmtId="0" fontId="38" fillId="2" borderId="1" xfId="30" applyFont="1" applyFill="1" applyBorder="1" applyAlignment="1">
      <alignment horizontal="left" vertical="center" wrapText="1"/>
    </xf>
    <xf numFmtId="0" fontId="38" fillId="2" borderId="1" xfId="30" applyFont="1" applyFill="1" applyBorder="1" applyAlignment="1">
      <alignment horizontal="left" wrapText="1"/>
    </xf>
    <xf numFmtId="0" fontId="38" fillId="2" borderId="1" xfId="30" applyFont="1" applyFill="1" applyBorder="1" applyAlignment="1">
      <alignment horizontal="center" vertical="center" wrapText="1"/>
    </xf>
    <xf numFmtId="164" fontId="38" fillId="2" borderId="1" xfId="150" applyNumberFormat="1" applyFont="1" applyFill="1" applyBorder="1" applyAlignment="1">
      <alignment horizontal="left" wrapText="1"/>
    </xf>
    <xf numFmtId="0" fontId="38" fillId="2" borderId="1" xfId="30" applyFont="1" applyFill="1" applyBorder="1" applyAlignment="1">
      <alignment vertical="center" wrapText="1"/>
    </xf>
    <xf numFmtId="0" fontId="38" fillId="2" borderId="1" xfId="30" applyFont="1" applyFill="1" applyBorder="1" applyAlignment="1">
      <alignment horizontal="center"/>
    </xf>
    <xf numFmtId="164" fontId="38" fillId="2" borderId="1" xfId="150" applyNumberFormat="1" applyFont="1" applyFill="1" applyBorder="1" applyAlignment="1">
      <alignment horizontal="left" vertical="top" wrapText="1"/>
    </xf>
    <xf numFmtId="164" fontId="38" fillId="2" borderId="1" xfId="150" applyNumberFormat="1" applyFont="1" applyFill="1" applyBorder="1" applyAlignment="1">
      <alignment horizontal="left" vertical="center" wrapText="1"/>
    </xf>
    <xf numFmtId="0" fontId="52" fillId="2" borderId="1" xfId="30" applyFont="1" applyFill="1" applyBorder="1" applyAlignment="1"/>
    <xf numFmtId="164" fontId="52" fillId="2" borderId="1" xfId="150" applyNumberFormat="1" applyFont="1" applyFill="1" applyBorder="1" applyAlignment="1">
      <alignment horizontal="left" vertical="center" wrapText="1"/>
    </xf>
    <xf numFmtId="0" fontId="38" fillId="2" borderId="1" xfId="30" applyFont="1" applyFill="1" applyBorder="1" applyAlignment="1">
      <alignment horizontal="right" vertical="top" wrapText="1"/>
    </xf>
    <xf numFmtId="0" fontId="52" fillId="2" borderId="1" xfId="30" applyFont="1" applyFill="1" applyBorder="1" applyAlignment="1">
      <alignment horizontal="left"/>
    </xf>
    <xf numFmtId="164" fontId="38" fillId="2" borderId="1" xfId="150" applyNumberFormat="1" applyFont="1" applyFill="1" applyBorder="1" applyAlignment="1">
      <alignment horizontal="left"/>
    </xf>
    <xf numFmtId="3" fontId="38" fillId="2" borderId="1" xfId="30" applyNumberFormat="1" applyFont="1" applyFill="1" applyBorder="1" applyAlignment="1">
      <alignment horizontal="center" vertical="top" wrapText="1"/>
    </xf>
    <xf numFmtId="3" fontId="52" fillId="2" borderId="1" xfId="30" applyNumberFormat="1" applyFont="1" applyFill="1" applyBorder="1"/>
    <xf numFmtId="0" fontId="0" fillId="0" borderId="0" xfId="0" applyAlignment="1">
      <alignment vertic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25" fillId="0" borderId="0" xfId="0" applyFont="1" applyFill="1" applyAlignment="1">
      <alignment horizontal="center"/>
    </xf>
    <xf numFmtId="0" fontId="26" fillId="0" borderId="0" xfId="0" applyFont="1" applyFill="1" applyAlignment="1">
      <alignment horizontal="center" wrapText="1"/>
    </xf>
    <xf numFmtId="0" fontId="8" fillId="2" borderId="1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right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horizontal="right" vertical="center"/>
    </xf>
    <xf numFmtId="3" fontId="8" fillId="2" borderId="1" xfId="0" applyNumberFormat="1" applyFont="1" applyFill="1" applyBorder="1" applyAlignment="1">
      <alignment horizontal="right" vertical="center"/>
    </xf>
    <xf numFmtId="0" fontId="38" fillId="2" borderId="0" xfId="0" applyFont="1" applyFill="1" applyAlignment="1">
      <alignment horizontal="center"/>
    </xf>
    <xf numFmtId="0" fontId="25" fillId="2" borderId="8" xfId="0" applyFont="1" applyFill="1" applyBorder="1" applyAlignment="1">
      <alignment horizontal="left"/>
    </xf>
    <xf numFmtId="0" fontId="26" fillId="0" borderId="0" xfId="0" applyFont="1" applyAlignment="1">
      <alignment horizontal="center" wrapText="1"/>
    </xf>
    <xf numFmtId="0" fontId="25" fillId="0" borderId="0" xfId="0" applyFont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41" fontId="2" fillId="2" borderId="1" xfId="0" applyNumberFormat="1" applyFont="1" applyFill="1" applyBorder="1"/>
    <xf numFmtId="0" fontId="17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41" fontId="8" fillId="2" borderId="1" xfId="148" applyFont="1" applyFill="1" applyBorder="1" applyAlignment="1">
      <alignment horizontal="right"/>
    </xf>
    <xf numFmtId="41" fontId="2" fillId="2" borderId="1" xfId="148" applyFont="1" applyFill="1" applyBorder="1" applyAlignment="1">
      <alignment horizontal="right"/>
    </xf>
    <xf numFmtId="41" fontId="8" fillId="2" borderId="1" xfId="0" applyNumberFormat="1" applyFont="1" applyFill="1" applyBorder="1" applyAlignment="1">
      <alignment horizontal="right"/>
    </xf>
    <xf numFmtId="164" fontId="8" fillId="2" borderId="1" xfId="145" applyNumberFormat="1" applyFont="1" applyFill="1" applyBorder="1" applyAlignment="1">
      <alignment horizontal="right" vertical="center" wrapText="1"/>
    </xf>
    <xf numFmtId="172" fontId="2" fillId="2" borderId="1" xfId="0" applyNumberFormat="1" applyFont="1" applyFill="1" applyBorder="1" applyAlignment="1">
      <alignment horizontal="right" vertical="center"/>
    </xf>
    <xf numFmtId="164" fontId="2" fillId="2" borderId="1" xfId="145" applyNumberFormat="1" applyFont="1" applyFill="1" applyBorder="1" applyAlignment="1">
      <alignment horizontal="right" vertical="center" wrapText="1"/>
    </xf>
    <xf numFmtId="0" fontId="17" fillId="2" borderId="1" xfId="0" applyFont="1" applyFill="1" applyBorder="1" applyAlignment="1">
      <alignment horizontal="right" vertical="center"/>
    </xf>
    <xf numFmtId="0" fontId="39" fillId="2" borderId="1" xfId="0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 wrapText="1"/>
    </xf>
    <xf numFmtId="173" fontId="2" fillId="2" borderId="1" xfId="0" applyNumberFormat="1" applyFont="1" applyFill="1" applyBorder="1" applyAlignment="1">
      <alignment horizontal="right" vertical="center"/>
    </xf>
    <xf numFmtId="0" fontId="40" fillId="0" borderId="0" xfId="0" applyFont="1" applyAlignment="1">
      <alignment horizontal="center" wrapText="1"/>
    </xf>
    <xf numFmtId="0" fontId="50" fillId="0" borderId="0" xfId="0" applyFont="1" applyAlignment="1">
      <alignment horizontal="center"/>
    </xf>
    <xf numFmtId="0" fontId="59" fillId="2" borderId="1" xfId="0" applyFont="1" applyFill="1" applyBorder="1" applyAlignment="1">
      <alignment horizontal="center" vertical="center" wrapText="1"/>
    </xf>
    <xf numFmtId="0" fontId="59" fillId="2" borderId="1" xfId="0" applyFont="1" applyFill="1" applyBorder="1" applyAlignment="1">
      <alignment horizontal="center" vertical="center"/>
    </xf>
    <xf numFmtId="0" fontId="59" fillId="2" borderId="1" xfId="0" applyFont="1" applyFill="1" applyBorder="1" applyAlignment="1">
      <alignment horizontal="left" vertical="center"/>
    </xf>
    <xf numFmtId="0" fontId="59" fillId="2" borderId="1" xfId="0" applyFont="1" applyFill="1" applyBorder="1"/>
    <xf numFmtId="3" fontId="38" fillId="2" borderId="1" xfId="0" applyNumberFormat="1" applyFont="1" applyFill="1" applyBorder="1" applyAlignment="1">
      <alignment horizontal="center" wrapText="1"/>
    </xf>
    <xf numFmtId="0" fontId="52" fillId="2" borderId="1" xfId="0" applyFont="1" applyFill="1" applyBorder="1" applyAlignment="1">
      <alignment horizontal="center"/>
    </xf>
    <xf numFmtId="0" fontId="52" fillId="2" borderId="1" xfId="0" applyFont="1" applyFill="1" applyBorder="1"/>
    <xf numFmtId="0" fontId="38" fillId="2" borderId="1" xfId="0" applyFont="1" applyFill="1" applyBorder="1" applyAlignment="1">
      <alignment vertical="top" wrapText="1"/>
    </xf>
    <xf numFmtId="0" fontId="52" fillId="2" borderId="1" xfId="0" applyFont="1" applyFill="1" applyBorder="1" applyAlignment="1">
      <alignment vertical="top" wrapText="1"/>
    </xf>
    <xf numFmtId="0" fontId="38" fillId="2" borderId="1" xfId="0" applyFont="1" applyFill="1" applyBorder="1" applyAlignment="1">
      <alignment wrapText="1"/>
    </xf>
    <xf numFmtId="0" fontId="52" fillId="2" borderId="1" xfId="0" applyFont="1" applyFill="1" applyBorder="1" applyAlignment="1">
      <alignment horizontal="left"/>
    </xf>
    <xf numFmtId="0" fontId="38" fillId="2" borderId="1" xfId="1" applyFont="1" applyFill="1" applyBorder="1" applyAlignment="1">
      <alignment horizontal="center"/>
    </xf>
    <xf numFmtId="0" fontId="38" fillId="2" borderId="1" xfId="1" applyFont="1" applyFill="1" applyBorder="1" applyAlignment="1">
      <alignment horizontal="left"/>
    </xf>
    <xf numFmtId="3" fontId="38" fillId="2" borderId="1" xfId="1" applyNumberFormat="1" applyFont="1" applyFill="1" applyBorder="1" applyAlignment="1">
      <alignment horizontal="center"/>
    </xf>
    <xf numFmtId="0" fontId="38" fillId="2" borderId="1" xfId="1" applyFont="1" applyFill="1" applyBorder="1"/>
    <xf numFmtId="3" fontId="59" fillId="2" borderId="1" xfId="0" applyNumberFormat="1" applyFont="1" applyFill="1" applyBorder="1" applyAlignment="1">
      <alignment horizontal="center" vertical="center"/>
    </xf>
    <xf numFmtId="3" fontId="59" fillId="2" borderId="1" xfId="0" applyNumberFormat="1" applyFont="1" applyFill="1" applyBorder="1"/>
    <xf numFmtId="0" fontId="60" fillId="2" borderId="1" xfId="0" applyFont="1" applyFill="1" applyBorder="1"/>
    <xf numFmtId="0" fontId="61" fillId="2" borderId="1" xfId="0" applyFont="1" applyFill="1" applyBorder="1" applyAlignment="1">
      <alignment horizontal="center" vertical="center" wrapText="1"/>
    </xf>
  </cellXfs>
  <cellStyles count="154">
    <cellStyle name="Comma" xfId="145" builtinId="3"/>
    <cellStyle name="Comma [0]" xfId="148" builtinId="6"/>
    <cellStyle name="Comma [0] 10" xfId="29"/>
    <cellStyle name="Comma [0] 11" xfId="33"/>
    <cellStyle name="Comma [0] 12" xfId="36"/>
    <cellStyle name="Comma [0] 14" xfId="42"/>
    <cellStyle name="Comma [0] 16" xfId="49"/>
    <cellStyle name="Comma [0] 19" xfId="58"/>
    <cellStyle name="Comma [0] 21" xfId="64"/>
    <cellStyle name="Comma [0] 22" xfId="69"/>
    <cellStyle name="Comma [0] 28" xfId="86"/>
    <cellStyle name="Comma [0] 29" xfId="88"/>
    <cellStyle name="Comma [0] 32" xfId="97"/>
    <cellStyle name="Comma [0] 34" xfId="104"/>
    <cellStyle name="Comma [0] 38" xfId="116"/>
    <cellStyle name="Comma [0] 39" xfId="118"/>
    <cellStyle name="Comma [0] 41" xfId="126"/>
    <cellStyle name="Comma [0] 42" xfId="129"/>
    <cellStyle name="Comma [0] 43" xfId="127"/>
    <cellStyle name="Comma [0] 45" xfId="139"/>
    <cellStyle name="Comma [0] 6" xfId="16"/>
    <cellStyle name="Comma [0] 9" xfId="24"/>
    <cellStyle name="Comma [0]_Sheet1" xfId="149"/>
    <cellStyle name="Comma 10" xfId="25"/>
    <cellStyle name="Comma 11" xfId="28"/>
    <cellStyle name="Comma 12" xfId="32"/>
    <cellStyle name="Comma 14" xfId="38"/>
    <cellStyle name="Comma 16" xfId="45"/>
    <cellStyle name="Comma 17" xfId="48"/>
    <cellStyle name="Comma 18" xfId="52"/>
    <cellStyle name="Comma 19" xfId="55"/>
    <cellStyle name="Comma 2" xfId="150"/>
    <cellStyle name="Comma 21" xfId="61"/>
    <cellStyle name="Comma 22" xfId="65"/>
    <cellStyle name="Comma 23" xfId="68"/>
    <cellStyle name="Comma 24" xfId="72"/>
    <cellStyle name="Comma 25" xfId="75"/>
    <cellStyle name="Comma 26" xfId="78"/>
    <cellStyle name="Comma 28" xfId="82"/>
    <cellStyle name="Comma 3" xfId="4"/>
    <cellStyle name="Comma 31" xfId="92"/>
    <cellStyle name="Comma 32" xfId="95"/>
    <cellStyle name="Comma 35" xfId="103"/>
    <cellStyle name="Comma 36" xfId="107"/>
    <cellStyle name="Comma 38" xfId="112"/>
    <cellStyle name="Comma 39" xfId="115"/>
    <cellStyle name="Comma 4" xfId="7"/>
    <cellStyle name="Comma 41" xfId="121"/>
    <cellStyle name="Comma 42" xfId="125"/>
    <cellStyle name="Comma 44" xfId="132"/>
    <cellStyle name="Comma 45" xfId="136"/>
    <cellStyle name="Comma 46" xfId="140"/>
    <cellStyle name="Comma 47" xfId="143"/>
    <cellStyle name="Comma 5" xfId="8"/>
    <cellStyle name="Comma 7" xfId="15"/>
    <cellStyle name="Comma 9" xfId="21"/>
    <cellStyle name="Comma_Sheet1" xfId="151"/>
    <cellStyle name="Normal" xfId="0" builtinId="0"/>
    <cellStyle name="Normal 10" xfId="20"/>
    <cellStyle name="Normal 11" xfId="26"/>
    <cellStyle name="Normal 12" xfId="27"/>
    <cellStyle name="Normal 13" xfId="31"/>
    <cellStyle name="Normal 14" xfId="35"/>
    <cellStyle name="Normal 15" xfId="39"/>
    <cellStyle name="Normal 16" xfId="41"/>
    <cellStyle name="Normal 17" xfId="46"/>
    <cellStyle name="Normal 18" xfId="47"/>
    <cellStyle name="Normal 19" xfId="53"/>
    <cellStyle name="Normal 2" xfId="1"/>
    <cellStyle name="Normal 2 10" xfId="30"/>
    <cellStyle name="Normal 2 11" xfId="34"/>
    <cellStyle name="Normal 2 12" xfId="37"/>
    <cellStyle name="Normal 2 13" xfId="40"/>
    <cellStyle name="Normal 2 14" xfId="44"/>
    <cellStyle name="Normal 2 15" xfId="43"/>
    <cellStyle name="Normal 2 16" xfId="51"/>
    <cellStyle name="Normal 2 17" xfId="50"/>
    <cellStyle name="Normal 2 18" xfId="56"/>
    <cellStyle name="Normal 2 19" xfId="59"/>
    <cellStyle name="Normal 2 2" xfId="2"/>
    <cellStyle name="Normal 2 20" xfId="63"/>
    <cellStyle name="Normal 2 21" xfId="62"/>
    <cellStyle name="Normal 2 22" xfId="70"/>
    <cellStyle name="Normal 2 23" xfId="74"/>
    <cellStyle name="Normal 2 24" xfId="73"/>
    <cellStyle name="Normal 2 25" xfId="79"/>
    <cellStyle name="Normal 2 26" xfId="81"/>
    <cellStyle name="Normal 2 27" xfId="84"/>
    <cellStyle name="Normal 2 28" xfId="87"/>
    <cellStyle name="Normal 2 29" xfId="90"/>
    <cellStyle name="Normal 2 3" xfId="5"/>
    <cellStyle name="Normal 2 30" xfId="93"/>
    <cellStyle name="Normal 2 31" xfId="96"/>
    <cellStyle name="Normal 2 32" xfId="99"/>
    <cellStyle name="Normal 2 33" xfId="101"/>
    <cellStyle name="Normal 2 34" xfId="106"/>
    <cellStyle name="Normal 2 35" xfId="105"/>
    <cellStyle name="Normal 2 36" xfId="111"/>
    <cellStyle name="Normal 2 37" xfId="110"/>
    <cellStyle name="Normal 2 38" xfId="117"/>
    <cellStyle name="Normal 2 39" xfId="120"/>
    <cellStyle name="Normal 2 4" xfId="9"/>
    <cellStyle name="Normal 2 40" xfId="123"/>
    <cellStyle name="Normal 2 41" xfId="128"/>
    <cellStyle name="Normal 2 42" xfId="131"/>
    <cellStyle name="Normal 2 43" xfId="134"/>
    <cellStyle name="Normal 2 44" xfId="138"/>
    <cellStyle name="Normal 2 45" xfId="137"/>
    <cellStyle name="Normal 2 46" xfId="144"/>
    <cellStyle name="Normal 2 5" xfId="13"/>
    <cellStyle name="Normal 2 6" xfId="17"/>
    <cellStyle name="Normal 2 7" xfId="19"/>
    <cellStyle name="Normal 2 8" xfId="23"/>
    <cellStyle name="Normal 2 9" xfId="22"/>
    <cellStyle name="Normal 20" xfId="54"/>
    <cellStyle name="Normal 21" xfId="57"/>
    <cellStyle name="Normal 22" xfId="60"/>
    <cellStyle name="Normal 23" xfId="66"/>
    <cellStyle name="Normal 24" xfId="67"/>
    <cellStyle name="Normal 25" xfId="71"/>
    <cellStyle name="Normal 26" xfId="76"/>
    <cellStyle name="Normal 27" xfId="77"/>
    <cellStyle name="Normal 28" xfId="80"/>
    <cellStyle name="Normal 29" xfId="83"/>
    <cellStyle name="Normal 3" xfId="3"/>
    <cellStyle name="Normal 30" xfId="85"/>
    <cellStyle name="Normal 31" xfId="89"/>
    <cellStyle name="Normal 32" xfId="91"/>
    <cellStyle name="Normal 33" xfId="94"/>
    <cellStyle name="Normal 34" xfId="98"/>
    <cellStyle name="Normal 35" xfId="100"/>
    <cellStyle name="Normal 36" xfId="102"/>
    <cellStyle name="Normal 37" xfId="108"/>
    <cellStyle name="Normal 38" xfId="109"/>
    <cellStyle name="Normal 39" xfId="113"/>
    <cellStyle name="Normal 4" xfId="6"/>
    <cellStyle name="Normal 40" xfId="114"/>
    <cellStyle name="Normal 41" xfId="119"/>
    <cellStyle name="Normal 42" xfId="122"/>
    <cellStyle name="Normal 43" xfId="124"/>
    <cellStyle name="Normal 44" xfId="130"/>
    <cellStyle name="Normal 45" xfId="133"/>
    <cellStyle name="Normal 46" xfId="135"/>
    <cellStyle name="Normal 47" xfId="141"/>
    <cellStyle name="Normal 48" xfId="142"/>
    <cellStyle name="Normal 5" xfId="10"/>
    <cellStyle name="Normal 6" xfId="11"/>
    <cellStyle name="Normal 8" xfId="14"/>
    <cellStyle name="Normal 9" xfId="18"/>
    <cellStyle name="Normal_DS tặng quà theo TB 1309 Tỉnh uỷ" xfId="12"/>
    <cellStyle name="Normal_Sheet1" xfId="147"/>
    <cellStyle name="Normal_Sheet1_1" xfId="146"/>
    <cellStyle name="Normal_Sung" xfId="153"/>
    <cellStyle name="Normal_TH de nghi thang 7-2016" xfId="152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800100</xdr:colOff>
      <xdr:row>126</xdr:row>
      <xdr:rowOff>104775</xdr:rowOff>
    </xdr:from>
    <xdr:ext cx="184731" cy="264560"/>
    <xdr:sp macro="" textlink="">
      <xdr:nvSpPr>
        <xdr:cNvPr id="2" name="TextBox 1"/>
        <xdr:cNvSpPr txBox="1"/>
      </xdr:nvSpPr>
      <xdr:spPr>
        <a:xfrm>
          <a:off x="3333750" y="2992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88</xdr:row>
      <xdr:rowOff>200025</xdr:rowOff>
    </xdr:from>
    <xdr:to>
      <xdr:col>3</xdr:col>
      <xdr:colOff>76200</xdr:colOff>
      <xdr:row>89</xdr:row>
      <xdr:rowOff>22412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66975" y="1044511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57150</xdr:colOff>
      <xdr:row>88</xdr:row>
      <xdr:rowOff>200025</xdr:rowOff>
    </xdr:from>
    <xdr:to>
      <xdr:col>3</xdr:col>
      <xdr:colOff>133350</xdr:colOff>
      <xdr:row>89</xdr:row>
      <xdr:rowOff>22412</xdr:rowOff>
    </xdr:to>
    <xdr:sp macro="" textlink="">
      <xdr:nvSpPr>
        <xdr:cNvPr id="3" name="Text Box 8"/>
        <xdr:cNvSpPr txBox="1">
          <a:spLocks noChangeArrowheads="1"/>
        </xdr:cNvSpPr>
      </xdr:nvSpPr>
      <xdr:spPr bwMode="auto">
        <a:xfrm>
          <a:off x="2524125" y="1044511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158</xdr:row>
      <xdr:rowOff>200025</xdr:rowOff>
    </xdr:from>
    <xdr:to>
      <xdr:col>3</xdr:col>
      <xdr:colOff>76200</xdr:colOff>
      <xdr:row>159</xdr:row>
      <xdr:rowOff>22412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2466975" y="10767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57150</xdr:colOff>
      <xdr:row>156</xdr:row>
      <xdr:rowOff>200025</xdr:rowOff>
    </xdr:from>
    <xdr:to>
      <xdr:col>3</xdr:col>
      <xdr:colOff>133350</xdr:colOff>
      <xdr:row>157</xdr:row>
      <xdr:rowOff>22411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2524125" y="107175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158</xdr:row>
      <xdr:rowOff>200025</xdr:rowOff>
    </xdr:from>
    <xdr:to>
      <xdr:col>3</xdr:col>
      <xdr:colOff>76200</xdr:colOff>
      <xdr:row>159</xdr:row>
      <xdr:rowOff>22412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2466975" y="10767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57150</xdr:colOff>
      <xdr:row>158</xdr:row>
      <xdr:rowOff>200025</xdr:rowOff>
    </xdr:from>
    <xdr:to>
      <xdr:col>3</xdr:col>
      <xdr:colOff>133350</xdr:colOff>
      <xdr:row>159</xdr:row>
      <xdr:rowOff>22412</xdr:rowOff>
    </xdr:to>
    <xdr:sp macro="" textlink="">
      <xdr:nvSpPr>
        <xdr:cNvPr id="7" name="Text Box 5"/>
        <xdr:cNvSpPr txBox="1">
          <a:spLocks noChangeArrowheads="1"/>
        </xdr:cNvSpPr>
      </xdr:nvSpPr>
      <xdr:spPr bwMode="auto">
        <a:xfrm>
          <a:off x="2524125" y="10767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57150</xdr:colOff>
      <xdr:row>158</xdr:row>
      <xdr:rowOff>200025</xdr:rowOff>
    </xdr:from>
    <xdr:to>
      <xdr:col>3</xdr:col>
      <xdr:colOff>133350</xdr:colOff>
      <xdr:row>159</xdr:row>
      <xdr:rowOff>22412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2524125" y="107670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wnloads\pl%2012%20-%20tong%20hop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b"/>
      <sheetName val="1a"/>
      <sheetName val="Sheet3"/>
    </sheetNames>
    <sheetDataSet>
      <sheetData sheetId="0">
        <row r="13">
          <cell r="G13">
            <v>67</v>
          </cell>
          <cell r="H13">
            <v>93</v>
          </cell>
          <cell r="I13">
            <v>0</v>
          </cell>
          <cell r="J13">
            <v>59</v>
          </cell>
          <cell r="O13">
            <v>289</v>
          </cell>
          <cell r="P13">
            <v>0</v>
          </cell>
          <cell r="Q13">
            <v>11560</v>
          </cell>
          <cell r="Z13">
            <v>30</v>
          </cell>
          <cell r="AA13">
            <v>96</v>
          </cell>
          <cell r="AB13">
            <v>16</v>
          </cell>
          <cell r="AC13">
            <v>68</v>
          </cell>
          <cell r="AE13">
            <v>184</v>
          </cell>
          <cell r="AF13">
            <v>357</v>
          </cell>
          <cell r="AH13">
            <v>184</v>
          </cell>
          <cell r="AI13">
            <v>357</v>
          </cell>
          <cell r="AJ13">
            <v>184</v>
          </cell>
          <cell r="AK13">
            <v>357</v>
          </cell>
          <cell r="AL13">
            <v>0</v>
          </cell>
          <cell r="AM13">
            <v>0</v>
          </cell>
          <cell r="AN13">
            <v>14500</v>
          </cell>
          <cell r="AO13">
            <v>0</v>
          </cell>
          <cell r="AP13">
            <v>1840</v>
          </cell>
          <cell r="AQ13">
            <v>1400</v>
          </cell>
        </row>
        <row r="14">
          <cell r="G14">
            <v>14</v>
          </cell>
          <cell r="H14">
            <v>46</v>
          </cell>
          <cell r="I14">
            <v>1</v>
          </cell>
          <cell r="J14">
            <v>1</v>
          </cell>
          <cell r="O14">
            <v>463</v>
          </cell>
          <cell r="P14">
            <v>1</v>
          </cell>
          <cell r="Q14">
            <v>18540</v>
          </cell>
          <cell r="Z14">
            <v>20</v>
          </cell>
          <cell r="AA14">
            <v>160</v>
          </cell>
          <cell r="AB14">
            <v>58</v>
          </cell>
          <cell r="AC14">
            <v>11</v>
          </cell>
          <cell r="AE14">
            <v>224</v>
          </cell>
          <cell r="AF14">
            <v>838</v>
          </cell>
          <cell r="AH14">
            <v>224</v>
          </cell>
          <cell r="AI14">
            <v>838</v>
          </cell>
          <cell r="AJ14">
            <v>215</v>
          </cell>
          <cell r="AK14">
            <v>789</v>
          </cell>
          <cell r="AL14">
            <v>9</v>
          </cell>
          <cell r="AM14">
            <v>49</v>
          </cell>
          <cell r="AN14">
            <v>24370</v>
          </cell>
          <cell r="AO14">
            <v>1340</v>
          </cell>
          <cell r="AP14">
            <v>5290</v>
          </cell>
          <cell r="AQ14">
            <v>0</v>
          </cell>
        </row>
        <row r="15">
          <cell r="G15">
            <v>3</v>
          </cell>
          <cell r="H15">
            <v>1</v>
          </cell>
          <cell r="I15">
            <v>7</v>
          </cell>
          <cell r="J15">
            <v>52</v>
          </cell>
          <cell r="O15">
            <v>116</v>
          </cell>
          <cell r="P15">
            <v>6</v>
          </cell>
          <cell r="Q15">
            <v>4760</v>
          </cell>
          <cell r="Z15">
            <v>18</v>
          </cell>
          <cell r="AA15">
            <v>57</v>
          </cell>
          <cell r="AB15">
            <v>24</v>
          </cell>
          <cell r="AC15">
            <v>66</v>
          </cell>
          <cell r="AE15">
            <v>147</v>
          </cell>
          <cell r="AF15">
            <v>438</v>
          </cell>
          <cell r="AH15">
            <v>147</v>
          </cell>
          <cell r="AI15">
            <v>438</v>
          </cell>
          <cell r="AJ15">
            <v>141</v>
          </cell>
          <cell r="AK15">
            <v>413</v>
          </cell>
          <cell r="AL15">
            <v>6</v>
          </cell>
          <cell r="AM15">
            <v>25</v>
          </cell>
          <cell r="AN15">
            <v>13900</v>
          </cell>
          <cell r="AO15">
            <v>740</v>
          </cell>
          <cell r="AP15">
            <v>1020</v>
          </cell>
          <cell r="AQ15">
            <v>560</v>
          </cell>
        </row>
        <row r="16">
          <cell r="G16">
            <v>5</v>
          </cell>
          <cell r="H16">
            <v>0</v>
          </cell>
          <cell r="I16">
            <v>6</v>
          </cell>
          <cell r="J16">
            <v>95</v>
          </cell>
          <cell r="O16">
            <v>218</v>
          </cell>
          <cell r="P16">
            <v>0</v>
          </cell>
          <cell r="Q16">
            <v>8720</v>
          </cell>
          <cell r="R16">
            <v>120</v>
          </cell>
          <cell r="Z16">
            <v>22</v>
          </cell>
          <cell r="AA16">
            <v>23</v>
          </cell>
          <cell r="AB16">
            <v>49</v>
          </cell>
          <cell r="AC16">
            <v>39</v>
          </cell>
          <cell r="AE16">
            <v>197</v>
          </cell>
          <cell r="AF16">
            <v>417</v>
          </cell>
          <cell r="AH16">
            <v>197</v>
          </cell>
          <cell r="AI16">
            <v>417</v>
          </cell>
          <cell r="AJ16">
            <v>187</v>
          </cell>
          <cell r="AK16">
            <v>372</v>
          </cell>
          <cell r="AL16">
            <v>10</v>
          </cell>
          <cell r="AM16">
            <v>45</v>
          </cell>
          <cell r="AN16">
            <v>14920</v>
          </cell>
          <cell r="AO16">
            <v>1300</v>
          </cell>
          <cell r="AP16">
            <v>1960</v>
          </cell>
          <cell r="AQ16">
            <v>1960</v>
          </cell>
        </row>
        <row r="17">
          <cell r="G17">
            <v>3</v>
          </cell>
          <cell r="H17">
            <v>3</v>
          </cell>
          <cell r="I17">
            <v>6</v>
          </cell>
          <cell r="J17">
            <v>12</v>
          </cell>
          <cell r="O17">
            <v>72</v>
          </cell>
          <cell r="P17">
            <v>0</v>
          </cell>
          <cell r="Q17">
            <v>2880</v>
          </cell>
          <cell r="Z17">
            <v>27</v>
          </cell>
          <cell r="AA17">
            <v>306</v>
          </cell>
          <cell r="AB17">
            <v>5</v>
          </cell>
          <cell r="AC17">
            <v>17</v>
          </cell>
          <cell r="AE17">
            <v>35</v>
          </cell>
          <cell r="AF17">
            <v>175</v>
          </cell>
          <cell r="AH17">
            <v>35</v>
          </cell>
          <cell r="AI17">
            <v>175</v>
          </cell>
          <cell r="AJ17">
            <v>35</v>
          </cell>
          <cell r="AK17">
            <v>175</v>
          </cell>
          <cell r="AL17">
            <v>0</v>
          </cell>
          <cell r="AM17">
            <v>0</v>
          </cell>
          <cell r="AN17">
            <v>4900</v>
          </cell>
          <cell r="AO17">
            <v>0</v>
          </cell>
          <cell r="AP17">
            <v>6820</v>
          </cell>
          <cell r="AQ17">
            <v>6820</v>
          </cell>
        </row>
        <row r="18">
          <cell r="G18">
            <v>4</v>
          </cell>
          <cell r="H18">
            <v>35</v>
          </cell>
          <cell r="I18">
            <v>8</v>
          </cell>
          <cell r="J18">
            <v>431</v>
          </cell>
          <cell r="O18">
            <v>300</v>
          </cell>
          <cell r="P18">
            <v>0</v>
          </cell>
          <cell r="Q18">
            <v>12000</v>
          </cell>
          <cell r="Z18">
            <v>83</v>
          </cell>
          <cell r="AA18">
            <v>218</v>
          </cell>
          <cell r="AB18">
            <v>84</v>
          </cell>
          <cell r="AC18">
            <v>30</v>
          </cell>
          <cell r="AE18">
            <v>480</v>
          </cell>
          <cell r="AF18">
            <v>501</v>
          </cell>
          <cell r="AH18">
            <v>480</v>
          </cell>
          <cell r="AI18">
            <v>501</v>
          </cell>
          <cell r="AJ18">
            <v>463</v>
          </cell>
          <cell r="AK18">
            <v>478</v>
          </cell>
          <cell r="AL18">
            <v>17</v>
          </cell>
          <cell r="AM18">
            <v>23</v>
          </cell>
          <cell r="AN18">
            <v>28080</v>
          </cell>
          <cell r="AO18">
            <v>1140</v>
          </cell>
          <cell r="AP18">
            <v>8400</v>
          </cell>
          <cell r="AQ18">
            <v>8400</v>
          </cell>
        </row>
        <row r="19">
          <cell r="G19">
            <v>31</v>
          </cell>
          <cell r="H19">
            <v>21</v>
          </cell>
          <cell r="I19">
            <v>1</v>
          </cell>
          <cell r="J19">
            <v>25</v>
          </cell>
          <cell r="O19">
            <v>80</v>
          </cell>
          <cell r="P19">
            <v>0</v>
          </cell>
          <cell r="Q19">
            <v>3200</v>
          </cell>
          <cell r="Z19">
            <v>0</v>
          </cell>
          <cell r="AA19">
            <v>4</v>
          </cell>
          <cell r="AB19">
            <v>1</v>
          </cell>
          <cell r="AC19">
            <v>0</v>
          </cell>
          <cell r="AE19">
            <v>45</v>
          </cell>
          <cell r="AF19">
            <v>89</v>
          </cell>
          <cell r="AH19">
            <v>45</v>
          </cell>
          <cell r="AI19">
            <v>89</v>
          </cell>
          <cell r="AJ19">
            <v>45</v>
          </cell>
          <cell r="AK19">
            <v>89</v>
          </cell>
          <cell r="AL19">
            <v>0</v>
          </cell>
          <cell r="AM19">
            <v>0</v>
          </cell>
          <cell r="AN19">
            <v>3580</v>
          </cell>
          <cell r="AO19">
            <v>0</v>
          </cell>
          <cell r="AP19">
            <v>80</v>
          </cell>
          <cell r="AQ19">
            <v>80</v>
          </cell>
        </row>
        <row r="20">
          <cell r="G20">
            <v>1</v>
          </cell>
          <cell r="H20">
            <v>0</v>
          </cell>
          <cell r="I20">
            <v>0</v>
          </cell>
          <cell r="J20">
            <v>4</v>
          </cell>
          <cell r="O20">
            <v>11</v>
          </cell>
          <cell r="P20">
            <v>0</v>
          </cell>
          <cell r="Q20">
            <v>440</v>
          </cell>
          <cell r="Z20">
            <v>4</v>
          </cell>
          <cell r="AA20">
            <v>15</v>
          </cell>
          <cell r="AB20">
            <v>0</v>
          </cell>
          <cell r="AC20">
            <v>0</v>
          </cell>
          <cell r="AE20">
            <v>6</v>
          </cell>
          <cell r="AF20">
            <v>17</v>
          </cell>
          <cell r="AH20">
            <v>6</v>
          </cell>
          <cell r="AI20">
            <v>17</v>
          </cell>
          <cell r="AJ20">
            <v>6</v>
          </cell>
          <cell r="AK20">
            <v>17</v>
          </cell>
          <cell r="AL20">
            <v>0</v>
          </cell>
          <cell r="AM20">
            <v>0</v>
          </cell>
          <cell r="AN20">
            <v>580</v>
          </cell>
          <cell r="AO20">
            <v>0</v>
          </cell>
          <cell r="AP20">
            <v>460</v>
          </cell>
          <cell r="AQ20">
            <v>460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O21">
            <v>12</v>
          </cell>
          <cell r="P21">
            <v>0</v>
          </cell>
          <cell r="Q21">
            <v>480</v>
          </cell>
          <cell r="Z21">
            <v>1</v>
          </cell>
          <cell r="AA21">
            <v>2</v>
          </cell>
          <cell r="AB21">
            <v>0</v>
          </cell>
          <cell r="AC21">
            <v>0</v>
          </cell>
          <cell r="AE21">
            <v>6</v>
          </cell>
          <cell r="AF21">
            <v>62</v>
          </cell>
          <cell r="AH21">
            <v>6</v>
          </cell>
          <cell r="AI21">
            <v>62</v>
          </cell>
          <cell r="AJ21">
            <v>4</v>
          </cell>
          <cell r="AK21">
            <v>58</v>
          </cell>
          <cell r="AL21">
            <v>2</v>
          </cell>
          <cell r="AM21">
            <v>4</v>
          </cell>
          <cell r="AN21">
            <v>1320</v>
          </cell>
          <cell r="AO21">
            <v>160</v>
          </cell>
          <cell r="AP21">
            <v>0</v>
          </cell>
          <cell r="AQ21">
            <v>0</v>
          </cell>
        </row>
        <row r="22">
          <cell r="G22">
            <v>9</v>
          </cell>
          <cell r="H22">
            <v>16</v>
          </cell>
          <cell r="I22">
            <v>17</v>
          </cell>
          <cell r="J22">
            <v>45</v>
          </cell>
          <cell r="O22">
            <v>154</v>
          </cell>
          <cell r="P22">
            <v>0</v>
          </cell>
          <cell r="Q22">
            <v>6160</v>
          </cell>
          <cell r="Z22">
            <v>4</v>
          </cell>
          <cell r="AA22">
            <v>32</v>
          </cell>
          <cell r="AB22">
            <v>5</v>
          </cell>
          <cell r="AC22">
            <v>3</v>
          </cell>
          <cell r="AE22">
            <v>115</v>
          </cell>
          <cell r="AF22">
            <v>488</v>
          </cell>
          <cell r="AH22">
            <v>115</v>
          </cell>
          <cell r="AI22">
            <v>488</v>
          </cell>
          <cell r="AJ22">
            <v>111</v>
          </cell>
          <cell r="AK22">
            <v>461</v>
          </cell>
          <cell r="AL22">
            <v>4</v>
          </cell>
          <cell r="AM22">
            <v>27</v>
          </cell>
          <cell r="AN22">
            <v>13660</v>
          </cell>
          <cell r="AO22">
            <v>700</v>
          </cell>
          <cell r="AP22">
            <v>740</v>
          </cell>
          <cell r="AQ22">
            <v>740</v>
          </cell>
        </row>
        <row r="23">
          <cell r="G23">
            <v>92</v>
          </cell>
          <cell r="H23">
            <v>80</v>
          </cell>
          <cell r="I23">
            <v>8</v>
          </cell>
          <cell r="J23">
            <v>170</v>
          </cell>
          <cell r="O23">
            <v>256</v>
          </cell>
          <cell r="P23">
            <v>34</v>
          </cell>
          <cell r="Q23">
            <v>10920</v>
          </cell>
          <cell r="Z23">
            <v>33</v>
          </cell>
          <cell r="AA23">
            <v>25</v>
          </cell>
          <cell r="AB23">
            <v>53</v>
          </cell>
          <cell r="AC23">
            <v>98</v>
          </cell>
          <cell r="AE23">
            <v>277</v>
          </cell>
          <cell r="AF23">
            <v>120</v>
          </cell>
          <cell r="AH23">
            <v>277</v>
          </cell>
          <cell r="AI23">
            <v>120</v>
          </cell>
          <cell r="AJ23">
            <v>277</v>
          </cell>
          <cell r="AK23">
            <v>120</v>
          </cell>
          <cell r="AL23">
            <v>0</v>
          </cell>
          <cell r="AM23">
            <v>0</v>
          </cell>
          <cell r="AN23">
            <v>13480</v>
          </cell>
          <cell r="AO23">
            <v>0</v>
          </cell>
          <cell r="AP23">
            <v>920</v>
          </cell>
          <cell r="AQ23">
            <v>920</v>
          </cell>
        </row>
        <row r="24">
          <cell r="G24">
            <v>36</v>
          </cell>
          <cell r="H24">
            <v>10</v>
          </cell>
          <cell r="I24">
            <v>16</v>
          </cell>
          <cell r="J24">
            <v>0</v>
          </cell>
          <cell r="O24">
            <v>125</v>
          </cell>
          <cell r="P24">
            <v>17</v>
          </cell>
          <cell r="Q24">
            <v>5340</v>
          </cell>
          <cell r="Z24">
            <v>16</v>
          </cell>
          <cell r="AA24">
            <v>66</v>
          </cell>
          <cell r="AB24">
            <v>7</v>
          </cell>
          <cell r="AC24">
            <v>0</v>
          </cell>
          <cell r="AE24">
            <v>57</v>
          </cell>
          <cell r="AF24">
            <v>280</v>
          </cell>
          <cell r="AH24">
            <v>57</v>
          </cell>
          <cell r="AI24">
            <v>280</v>
          </cell>
          <cell r="AJ24">
            <v>57</v>
          </cell>
          <cell r="AK24">
            <v>280</v>
          </cell>
          <cell r="AL24">
            <v>0</v>
          </cell>
          <cell r="AM24">
            <v>0</v>
          </cell>
          <cell r="AN24">
            <v>7880</v>
          </cell>
          <cell r="AO24">
            <v>0</v>
          </cell>
          <cell r="AP24">
            <v>1080</v>
          </cell>
          <cell r="AQ24">
            <v>1080</v>
          </cell>
        </row>
        <row r="25">
          <cell r="AQ25">
            <v>6240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4"/>
  <sheetViews>
    <sheetView tabSelected="1" workbookViewId="0">
      <selection activeCell="B11" sqref="B11"/>
    </sheetView>
  </sheetViews>
  <sheetFormatPr defaultRowHeight="15" x14ac:dyDescent="0.25"/>
  <cols>
    <col min="1" max="1" width="5.140625" customWidth="1"/>
    <col min="2" max="2" width="21.85546875" customWidth="1"/>
    <col min="3" max="3" width="8.42578125" customWidth="1"/>
    <col min="4" max="4" width="8.7109375" customWidth="1"/>
    <col min="5" max="5" width="9" customWidth="1"/>
    <col min="6" max="6" width="7" customWidth="1"/>
    <col min="7" max="7" width="9.7109375" customWidth="1"/>
    <col min="12" max="13" width="8.28515625" customWidth="1"/>
    <col min="14" max="14" width="7.7109375" customWidth="1"/>
    <col min="15" max="15" width="8.42578125" customWidth="1"/>
    <col min="16" max="16" width="7" customWidth="1"/>
    <col min="17" max="17" width="7.85546875" customWidth="1"/>
    <col min="18" max="18" width="8.140625" customWidth="1"/>
    <col min="19" max="19" width="8.42578125" customWidth="1"/>
    <col min="20" max="22" width="8.5703125" customWidth="1"/>
    <col min="23" max="23" width="8.28515625" customWidth="1"/>
    <col min="24" max="24" width="7.85546875" customWidth="1"/>
    <col min="25" max="25" width="7.140625" customWidth="1"/>
    <col min="26" max="26" width="8.5703125" customWidth="1"/>
  </cols>
  <sheetData>
    <row r="1" spans="1:26" ht="18.75" x14ac:dyDescent="0.3">
      <c r="A1" s="545" t="s">
        <v>8631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</row>
    <row r="2" spans="1:26" ht="18.75" x14ac:dyDescent="0.25">
      <c r="A2" s="546" t="s">
        <v>8627</v>
      </c>
      <c r="B2" s="546"/>
      <c r="C2" s="546"/>
      <c r="D2" s="546"/>
      <c r="E2" s="546"/>
      <c r="F2" s="546"/>
      <c r="G2" s="546"/>
      <c r="H2" s="546"/>
      <c r="I2" s="546"/>
      <c r="J2" s="546"/>
      <c r="K2" s="546"/>
      <c r="L2" s="546"/>
      <c r="M2" s="546"/>
      <c r="N2" s="546"/>
      <c r="O2" s="546"/>
      <c r="P2" s="546"/>
      <c r="Q2" s="546"/>
      <c r="R2" s="546"/>
      <c r="S2" s="546"/>
      <c r="T2" s="546"/>
      <c r="U2" s="546"/>
      <c r="V2" s="546"/>
      <c r="W2" s="546"/>
      <c r="X2" s="546"/>
      <c r="Y2" s="546"/>
      <c r="Z2" s="546"/>
    </row>
    <row r="3" spans="1:26" ht="16.5" x14ac:dyDescent="0.25">
      <c r="A3" s="547" t="s">
        <v>1933</v>
      </c>
      <c r="B3" s="547"/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7"/>
      <c r="S3" s="547"/>
      <c r="T3" s="547"/>
      <c r="U3" s="547"/>
      <c r="V3" s="547"/>
      <c r="W3" s="547"/>
      <c r="X3" s="547"/>
      <c r="Y3" s="547"/>
      <c r="Z3" s="547"/>
    </row>
    <row r="5" spans="1:26" ht="54" customHeight="1" x14ac:dyDescent="0.25">
      <c r="A5" s="548" t="s">
        <v>1936</v>
      </c>
      <c r="B5" s="548" t="s">
        <v>8545</v>
      </c>
      <c r="C5" s="548" t="s">
        <v>8546</v>
      </c>
      <c r="D5" s="548"/>
      <c r="E5" s="548"/>
      <c r="F5" s="548" t="s">
        <v>8628</v>
      </c>
      <c r="G5" s="548"/>
      <c r="H5" s="548" t="s">
        <v>8629</v>
      </c>
      <c r="I5" s="548"/>
      <c r="J5" s="548"/>
      <c r="K5" s="548"/>
      <c r="L5" s="548"/>
      <c r="M5" s="548"/>
      <c r="N5" s="548"/>
      <c r="O5" s="548"/>
      <c r="P5" s="548"/>
      <c r="Q5" s="548"/>
      <c r="R5" s="548"/>
      <c r="S5" s="548"/>
      <c r="T5" s="548"/>
      <c r="U5" s="548"/>
      <c r="V5" s="548"/>
      <c r="W5" s="548"/>
      <c r="X5" s="548"/>
      <c r="Y5" s="548"/>
      <c r="Z5" s="549" t="s">
        <v>8560</v>
      </c>
    </row>
    <row r="6" spans="1:26" ht="27" customHeight="1" x14ac:dyDescent="0.25">
      <c r="A6" s="548"/>
      <c r="B6" s="548"/>
      <c r="C6" s="548" t="s">
        <v>8550</v>
      </c>
      <c r="D6" s="548" t="s">
        <v>8551</v>
      </c>
      <c r="E6" s="548" t="s">
        <v>8552</v>
      </c>
      <c r="F6" s="548" t="s">
        <v>8630</v>
      </c>
      <c r="G6" s="548" t="s">
        <v>8555</v>
      </c>
      <c r="H6" s="548" t="s">
        <v>8553</v>
      </c>
      <c r="I6" s="548"/>
      <c r="J6" s="548"/>
      <c r="K6" s="548" t="s">
        <v>8554</v>
      </c>
      <c r="L6" s="548"/>
      <c r="M6" s="548" t="s">
        <v>8555</v>
      </c>
      <c r="N6" s="548" t="s">
        <v>8551</v>
      </c>
      <c r="O6" s="548" t="s">
        <v>8552</v>
      </c>
      <c r="P6" s="548" t="s">
        <v>8556</v>
      </c>
      <c r="Q6" s="548"/>
      <c r="R6" s="548"/>
      <c r="S6" s="548" t="s">
        <v>8559</v>
      </c>
      <c r="T6" s="548"/>
      <c r="U6" s="548"/>
      <c r="V6" s="548"/>
      <c r="W6" s="548"/>
      <c r="X6" s="548"/>
      <c r="Y6" s="548"/>
      <c r="Z6" s="549"/>
    </row>
    <row r="7" spans="1:26" ht="44.25" customHeight="1" x14ac:dyDescent="0.25">
      <c r="A7" s="548"/>
      <c r="B7" s="548"/>
      <c r="C7" s="548"/>
      <c r="D7" s="548"/>
      <c r="E7" s="548"/>
      <c r="F7" s="548"/>
      <c r="G7" s="548"/>
      <c r="H7" s="548" t="s">
        <v>8562</v>
      </c>
      <c r="I7" s="548" t="s">
        <v>8551</v>
      </c>
      <c r="J7" s="548" t="s">
        <v>8563</v>
      </c>
      <c r="K7" s="548" t="s">
        <v>8564</v>
      </c>
      <c r="L7" s="548" t="s">
        <v>8565</v>
      </c>
      <c r="M7" s="548"/>
      <c r="N7" s="548"/>
      <c r="O7" s="548"/>
      <c r="P7" s="548" t="s">
        <v>8566</v>
      </c>
      <c r="Q7" s="548" t="s">
        <v>8551</v>
      </c>
      <c r="R7" s="548" t="s">
        <v>8563</v>
      </c>
      <c r="S7" s="548" t="s">
        <v>8572</v>
      </c>
      <c r="T7" s="548"/>
      <c r="U7" s="548" t="s">
        <v>8573</v>
      </c>
      <c r="V7" s="548"/>
      <c r="W7" s="549" t="s">
        <v>8574</v>
      </c>
      <c r="X7" s="549"/>
      <c r="Y7" s="549" t="s">
        <v>8575</v>
      </c>
      <c r="Z7" s="549"/>
    </row>
    <row r="8" spans="1:26" x14ac:dyDescent="0.25">
      <c r="A8" s="548"/>
      <c r="B8" s="548"/>
      <c r="C8" s="548"/>
      <c r="D8" s="548"/>
      <c r="E8" s="548"/>
      <c r="F8" s="548"/>
      <c r="G8" s="548"/>
      <c r="H8" s="548"/>
      <c r="I8" s="548"/>
      <c r="J8" s="548"/>
      <c r="K8" s="548"/>
      <c r="L8" s="548"/>
      <c r="M8" s="548"/>
      <c r="N8" s="548"/>
      <c r="O8" s="548"/>
      <c r="P8" s="548"/>
      <c r="Q8" s="548"/>
      <c r="R8" s="548"/>
      <c r="S8" s="548" t="s">
        <v>8576</v>
      </c>
      <c r="T8" s="548" t="s">
        <v>8577</v>
      </c>
      <c r="U8" s="548" t="s">
        <v>8576</v>
      </c>
      <c r="V8" s="548" t="s">
        <v>8577</v>
      </c>
      <c r="W8" s="548" t="s">
        <v>8549</v>
      </c>
      <c r="X8" s="548" t="s">
        <v>1914</v>
      </c>
      <c r="Y8" s="549"/>
      <c r="Z8" s="549"/>
    </row>
    <row r="9" spans="1:26" x14ac:dyDescent="0.25">
      <c r="A9" s="548"/>
      <c r="B9" s="548"/>
      <c r="C9" s="548"/>
      <c r="D9" s="548"/>
      <c r="E9" s="548"/>
      <c r="F9" s="548"/>
      <c r="G9" s="548"/>
      <c r="H9" s="548"/>
      <c r="I9" s="548"/>
      <c r="J9" s="548"/>
      <c r="K9" s="548"/>
      <c r="L9" s="548"/>
      <c r="M9" s="548"/>
      <c r="N9" s="548"/>
      <c r="O9" s="548"/>
      <c r="P9" s="548"/>
      <c r="Q9" s="548"/>
      <c r="R9" s="548"/>
      <c r="S9" s="548"/>
      <c r="T9" s="548"/>
      <c r="U9" s="548"/>
      <c r="V9" s="548"/>
      <c r="W9" s="548"/>
      <c r="X9" s="548"/>
      <c r="Y9" s="549"/>
      <c r="Z9" s="549"/>
    </row>
    <row r="10" spans="1:26" x14ac:dyDescent="0.25">
      <c r="A10" s="95" t="s">
        <v>4</v>
      </c>
      <c r="B10" s="95" t="s">
        <v>5</v>
      </c>
      <c r="C10" s="95" t="s">
        <v>1380</v>
      </c>
      <c r="D10" s="95" t="s">
        <v>1381</v>
      </c>
      <c r="E10" s="95" t="s">
        <v>6</v>
      </c>
      <c r="F10" s="95" t="s">
        <v>7</v>
      </c>
      <c r="G10" s="95" t="s">
        <v>1931</v>
      </c>
      <c r="H10" s="95" t="s">
        <v>8578</v>
      </c>
      <c r="I10" s="95" t="s">
        <v>8579</v>
      </c>
      <c r="J10" s="95" t="s">
        <v>8580</v>
      </c>
      <c r="K10" s="80" t="s">
        <v>8581</v>
      </c>
      <c r="L10" s="80" t="s">
        <v>8582</v>
      </c>
      <c r="M10" s="80" t="s">
        <v>8583</v>
      </c>
      <c r="N10" s="95" t="s">
        <v>8584</v>
      </c>
      <c r="O10" s="95" t="s">
        <v>8585</v>
      </c>
      <c r="P10" s="95" t="s">
        <v>8586</v>
      </c>
      <c r="Q10" s="95" t="s">
        <v>8587</v>
      </c>
      <c r="R10" s="95" t="s">
        <v>8588</v>
      </c>
      <c r="S10" s="95" t="s">
        <v>8589</v>
      </c>
      <c r="T10" s="95" t="s">
        <v>8590</v>
      </c>
      <c r="U10" s="96" t="s">
        <v>8591</v>
      </c>
      <c r="V10" s="95" t="s">
        <v>8592</v>
      </c>
      <c r="W10" s="95" t="s">
        <v>8593</v>
      </c>
      <c r="X10" s="95" t="s">
        <v>8594</v>
      </c>
      <c r="Y10" s="95" t="s">
        <v>8595</v>
      </c>
      <c r="Z10" s="95" t="s">
        <v>8596</v>
      </c>
    </row>
    <row r="11" spans="1:26" ht="23.25" customHeight="1" x14ac:dyDescent="0.25">
      <c r="A11" s="97"/>
      <c r="B11" s="98" t="s">
        <v>8566</v>
      </c>
      <c r="C11" s="99">
        <f>SUM(C12:C23)</f>
        <v>9539</v>
      </c>
      <c r="D11" s="99">
        <f t="shared" ref="D11:Z11" si="0">SUM(D12:D24)</f>
        <v>3561</v>
      </c>
      <c r="E11" s="99">
        <f t="shared" si="0"/>
        <v>5978</v>
      </c>
      <c r="F11" s="99">
        <f t="shared" si="0"/>
        <v>2</v>
      </c>
      <c r="G11" s="99">
        <f t="shared" si="0"/>
        <v>9541</v>
      </c>
      <c r="H11" s="99">
        <f t="shared" si="0"/>
        <v>1832</v>
      </c>
      <c r="I11" s="99">
        <f t="shared" si="0"/>
        <v>523</v>
      </c>
      <c r="J11" s="99">
        <f t="shared" si="0"/>
        <v>1309</v>
      </c>
      <c r="K11" s="99">
        <f t="shared" si="0"/>
        <v>372</v>
      </c>
      <c r="L11" s="99">
        <f t="shared" si="0"/>
        <v>1226</v>
      </c>
      <c r="M11" s="99">
        <f t="shared" si="0"/>
        <v>7709</v>
      </c>
      <c r="N11" s="99">
        <f t="shared" si="0"/>
        <v>3869</v>
      </c>
      <c r="O11" s="99">
        <f t="shared" si="0"/>
        <v>3840</v>
      </c>
      <c r="P11" s="99">
        <f t="shared" si="0"/>
        <v>7709</v>
      </c>
      <c r="Q11" s="99">
        <f t="shared" si="0"/>
        <v>3869</v>
      </c>
      <c r="R11" s="99">
        <f t="shared" si="0"/>
        <v>3840</v>
      </c>
      <c r="S11" s="99">
        <f t="shared" si="0"/>
        <v>3821</v>
      </c>
      <c r="T11" s="99">
        <f t="shared" si="0"/>
        <v>3667</v>
      </c>
      <c r="U11" s="99">
        <f t="shared" si="0"/>
        <v>48</v>
      </c>
      <c r="V11" s="99">
        <f t="shared" si="0"/>
        <v>173</v>
      </c>
      <c r="W11" s="99">
        <f t="shared" si="0"/>
        <v>226170</v>
      </c>
      <c r="X11" s="99">
        <f t="shared" si="0"/>
        <v>5380</v>
      </c>
      <c r="Y11" s="99">
        <f t="shared" si="0"/>
        <v>34970</v>
      </c>
      <c r="Z11" s="99">
        <f t="shared" si="0"/>
        <v>28660</v>
      </c>
    </row>
    <row r="12" spans="1:26" ht="26.25" customHeight="1" x14ac:dyDescent="0.25">
      <c r="A12" s="97">
        <v>1</v>
      </c>
      <c r="B12" s="100" t="s">
        <v>8614</v>
      </c>
      <c r="C12" s="101">
        <f>D12+E12</f>
        <v>1116</v>
      </c>
      <c r="D12" s="101">
        <v>479</v>
      </c>
      <c r="E12" s="101">
        <v>637</v>
      </c>
      <c r="F12" s="101"/>
      <c r="G12" s="101">
        <f>C12+F12</f>
        <v>1116</v>
      </c>
      <c r="H12" s="101">
        <f>I12+J12</f>
        <v>286</v>
      </c>
      <c r="I12" s="101">
        <f>'[1]1b'!G13+'[1]1b'!Z13</f>
        <v>97</v>
      </c>
      <c r="J12" s="101">
        <f>'[1]1b'!H13+'[1]1b'!AA13</f>
        <v>189</v>
      </c>
      <c r="K12" s="101">
        <f>'[1]1b'!I13+'[1]1b'!AB13</f>
        <v>16</v>
      </c>
      <c r="L12" s="101">
        <f>'[1]1b'!J13+'[1]1b'!AC13</f>
        <v>127</v>
      </c>
      <c r="M12" s="102">
        <f>N12+O12</f>
        <v>830</v>
      </c>
      <c r="N12" s="102">
        <f>'[1]1b'!O13+'[1]1b'!AE13</f>
        <v>473</v>
      </c>
      <c r="O12" s="101">
        <f>'[1]1b'!P13+'[1]1b'!AF13</f>
        <v>357</v>
      </c>
      <c r="P12" s="101">
        <f>Q12+R12</f>
        <v>830</v>
      </c>
      <c r="Q12" s="101">
        <f>'[1]1b'!O13+'[1]1b'!AH13</f>
        <v>473</v>
      </c>
      <c r="R12" s="101">
        <f>'[1]1b'!AI13+'[1]1b'!P13</f>
        <v>357</v>
      </c>
      <c r="S12" s="101">
        <f>'[1]1b'!O13+'[1]1b'!AJ13</f>
        <v>473</v>
      </c>
      <c r="T12" s="101">
        <f>'[1]1b'!P13+'[1]1b'!AK13</f>
        <v>357</v>
      </c>
      <c r="U12" s="101">
        <f>'[1]1b'!AL13</f>
        <v>0</v>
      </c>
      <c r="V12" s="103">
        <f>'[1]1b'!AM13</f>
        <v>0</v>
      </c>
      <c r="W12" s="102">
        <f>'[1]1b'!AN13+'[1]1b'!Q13</f>
        <v>26060</v>
      </c>
      <c r="X12" s="102">
        <f>'[1]1b'!AO13</f>
        <v>0</v>
      </c>
      <c r="Y12" s="102">
        <f>'[1]1b'!AP13</f>
        <v>1840</v>
      </c>
      <c r="Z12" s="102">
        <f>'[1]1b'!AQ13</f>
        <v>1400</v>
      </c>
    </row>
    <row r="13" spans="1:26" ht="25.5" customHeight="1" x14ac:dyDescent="0.25">
      <c r="A13" s="97">
        <v>2</v>
      </c>
      <c r="B13" s="100" t="s">
        <v>8615</v>
      </c>
      <c r="C13" s="101">
        <f t="shared" ref="C13:C23" si="1">D13+E13</f>
        <v>1766</v>
      </c>
      <c r="D13" s="101">
        <v>768</v>
      </c>
      <c r="E13" s="101">
        <v>998</v>
      </c>
      <c r="F13" s="101"/>
      <c r="G13" s="101">
        <f t="shared" ref="G13:G23" si="2">C13+F13</f>
        <v>1766</v>
      </c>
      <c r="H13" s="101">
        <f t="shared" ref="H13:H23" si="3">I13+J13</f>
        <v>240</v>
      </c>
      <c r="I13" s="101">
        <f>'[1]1b'!G14+'[1]1b'!Z14</f>
        <v>34</v>
      </c>
      <c r="J13" s="101">
        <f>'[1]1b'!H14+'[1]1b'!AA14</f>
        <v>206</v>
      </c>
      <c r="K13" s="101">
        <f>'[1]1b'!I14+'[1]1b'!AB14</f>
        <v>59</v>
      </c>
      <c r="L13" s="101">
        <f>'[1]1b'!J14+'[1]1b'!AC14</f>
        <v>12</v>
      </c>
      <c r="M13" s="102">
        <f t="shared" ref="M13:M23" si="4">N13+O13</f>
        <v>1526</v>
      </c>
      <c r="N13" s="102">
        <f>'[1]1b'!O14+'[1]1b'!AE14</f>
        <v>687</v>
      </c>
      <c r="O13" s="101">
        <f>'[1]1b'!P14+'[1]1b'!AF14</f>
        <v>839</v>
      </c>
      <c r="P13" s="101">
        <f t="shared" ref="P13:P23" si="5">Q13+R13</f>
        <v>1526</v>
      </c>
      <c r="Q13" s="101">
        <f>'[1]1b'!O14+'[1]1b'!AH14</f>
        <v>687</v>
      </c>
      <c r="R13" s="101">
        <f>'[1]1b'!AI14+'[1]1b'!P14</f>
        <v>839</v>
      </c>
      <c r="S13" s="101">
        <f>'[1]1b'!O14+'[1]1b'!AJ14</f>
        <v>678</v>
      </c>
      <c r="T13" s="101">
        <f>'[1]1b'!P14+'[1]1b'!AK14</f>
        <v>790</v>
      </c>
      <c r="U13" s="101">
        <f>'[1]1b'!AL14</f>
        <v>9</v>
      </c>
      <c r="V13" s="103">
        <f>'[1]1b'!AM14</f>
        <v>49</v>
      </c>
      <c r="W13" s="102">
        <f>'[1]1b'!AN14+'[1]1b'!Q14</f>
        <v>42910</v>
      </c>
      <c r="X13" s="102">
        <f>'[1]1b'!AO14</f>
        <v>1340</v>
      </c>
      <c r="Y13" s="102">
        <f>'[1]1b'!AP14</f>
        <v>5290</v>
      </c>
      <c r="Z13" s="102">
        <f>'[1]1b'!AQ14</f>
        <v>0</v>
      </c>
    </row>
    <row r="14" spans="1:26" ht="24.75" customHeight="1" x14ac:dyDescent="0.25">
      <c r="A14" s="97">
        <v>3</v>
      </c>
      <c r="B14" s="100" t="s">
        <v>8616</v>
      </c>
      <c r="C14" s="101">
        <f t="shared" si="1"/>
        <v>786</v>
      </c>
      <c r="D14" s="101">
        <v>197</v>
      </c>
      <c r="E14" s="101">
        <v>589</v>
      </c>
      <c r="F14" s="101"/>
      <c r="G14" s="101">
        <f t="shared" si="2"/>
        <v>786</v>
      </c>
      <c r="H14" s="101">
        <f t="shared" si="3"/>
        <v>79</v>
      </c>
      <c r="I14" s="101">
        <f>'[1]1b'!G15+'[1]1b'!Z15</f>
        <v>21</v>
      </c>
      <c r="J14" s="101">
        <f>'[1]1b'!H15+'[1]1b'!AA15</f>
        <v>58</v>
      </c>
      <c r="K14" s="101">
        <f>'[1]1b'!I15+'[1]1b'!AB15</f>
        <v>31</v>
      </c>
      <c r="L14" s="101">
        <f>'[1]1b'!J15+'[1]1b'!AC15</f>
        <v>118</v>
      </c>
      <c r="M14" s="102">
        <f t="shared" si="4"/>
        <v>707</v>
      </c>
      <c r="N14" s="102">
        <f>'[1]1b'!O15+'[1]1b'!AE15</f>
        <v>263</v>
      </c>
      <c r="O14" s="101">
        <f>'[1]1b'!P15+'[1]1b'!AF15</f>
        <v>444</v>
      </c>
      <c r="P14" s="101">
        <f t="shared" si="5"/>
        <v>707</v>
      </c>
      <c r="Q14" s="101">
        <f>'[1]1b'!O15+'[1]1b'!AH15</f>
        <v>263</v>
      </c>
      <c r="R14" s="101">
        <f>'[1]1b'!AI15+'[1]1b'!P15</f>
        <v>444</v>
      </c>
      <c r="S14" s="101">
        <f>'[1]1b'!O15+'[1]1b'!AJ15</f>
        <v>257</v>
      </c>
      <c r="T14" s="101">
        <f>'[1]1b'!P15+'[1]1b'!AK15</f>
        <v>419</v>
      </c>
      <c r="U14" s="101">
        <f>'[1]1b'!AL15</f>
        <v>6</v>
      </c>
      <c r="V14" s="103">
        <f>'[1]1b'!AM15</f>
        <v>25</v>
      </c>
      <c r="W14" s="102">
        <f>'[1]1b'!AN15+'[1]1b'!Q15</f>
        <v>18660</v>
      </c>
      <c r="X14" s="102">
        <f>'[1]1b'!AO15</f>
        <v>740</v>
      </c>
      <c r="Y14" s="102">
        <f>'[1]1b'!AP15</f>
        <v>1020</v>
      </c>
      <c r="Z14" s="102">
        <f>'[1]1b'!AQ15</f>
        <v>560</v>
      </c>
    </row>
    <row r="15" spans="1:26" ht="24.75" customHeight="1" x14ac:dyDescent="0.25">
      <c r="A15" s="97">
        <v>4</v>
      </c>
      <c r="B15" s="100" t="s">
        <v>8617</v>
      </c>
      <c r="C15" s="101">
        <f t="shared" si="1"/>
        <v>882</v>
      </c>
      <c r="D15" s="101">
        <v>367</v>
      </c>
      <c r="E15" s="101">
        <v>515</v>
      </c>
      <c r="F15" s="101"/>
      <c r="G15" s="101">
        <f t="shared" si="2"/>
        <v>882</v>
      </c>
      <c r="H15" s="101">
        <f t="shared" si="3"/>
        <v>50</v>
      </c>
      <c r="I15" s="101">
        <f>'[1]1b'!G16+'[1]1b'!Z16</f>
        <v>27</v>
      </c>
      <c r="J15" s="101">
        <f>'[1]1b'!H16+'[1]1b'!AA16</f>
        <v>23</v>
      </c>
      <c r="K15" s="101">
        <f>'[1]1b'!I16+'[1]1b'!AB16</f>
        <v>55</v>
      </c>
      <c r="L15" s="101">
        <f>'[1]1b'!J16+'[1]1b'!AC16</f>
        <v>134</v>
      </c>
      <c r="M15" s="102">
        <f t="shared" si="4"/>
        <v>832</v>
      </c>
      <c r="N15" s="102">
        <f>'[1]1b'!O16+'[1]1b'!AE16</f>
        <v>415</v>
      </c>
      <c r="O15" s="101">
        <f>'[1]1b'!P16+'[1]1b'!AF16</f>
        <v>417</v>
      </c>
      <c r="P15" s="101">
        <f t="shared" si="5"/>
        <v>832</v>
      </c>
      <c r="Q15" s="101">
        <f>'[1]1b'!O16+'[1]1b'!AH16</f>
        <v>415</v>
      </c>
      <c r="R15" s="101">
        <f>'[1]1b'!AI16+'[1]1b'!P16</f>
        <v>417</v>
      </c>
      <c r="S15" s="101">
        <f>'[1]1b'!O16+'[1]1b'!AJ16</f>
        <v>405</v>
      </c>
      <c r="T15" s="101">
        <f>'[1]1b'!P16+'[1]1b'!AK16</f>
        <v>372</v>
      </c>
      <c r="U15" s="101">
        <f>'[1]1b'!AL16</f>
        <v>10</v>
      </c>
      <c r="V15" s="103">
        <f>'[1]1b'!AM16</f>
        <v>45</v>
      </c>
      <c r="W15" s="102">
        <f>'[1]1b'!AN16+'[1]1b'!Q16</f>
        <v>23640</v>
      </c>
      <c r="X15" s="102">
        <f>'[1]1b'!AO16</f>
        <v>1300</v>
      </c>
      <c r="Y15" s="102">
        <f>'[1]1b'!AP16+'[1]1b'!R16</f>
        <v>2080</v>
      </c>
      <c r="Z15" s="102">
        <f>'[1]1b'!AQ16</f>
        <v>1960</v>
      </c>
    </row>
    <row r="16" spans="1:26" ht="23.25" customHeight="1" x14ac:dyDescent="0.25">
      <c r="A16" s="97">
        <v>5</v>
      </c>
      <c r="B16" s="100" t="s">
        <v>8618</v>
      </c>
      <c r="C16" s="101">
        <f t="shared" si="1"/>
        <v>621</v>
      </c>
      <c r="D16" s="101">
        <v>119</v>
      </c>
      <c r="E16" s="101">
        <v>502</v>
      </c>
      <c r="F16" s="101"/>
      <c r="G16" s="101">
        <f t="shared" si="2"/>
        <v>621</v>
      </c>
      <c r="H16" s="101">
        <f t="shared" si="3"/>
        <v>339</v>
      </c>
      <c r="I16" s="101">
        <f>'[1]1b'!G17+'[1]1b'!Z17</f>
        <v>30</v>
      </c>
      <c r="J16" s="101">
        <f>'[1]1b'!H17+'[1]1b'!AA17</f>
        <v>309</v>
      </c>
      <c r="K16" s="101">
        <f>'[1]1b'!I17+'[1]1b'!AB17</f>
        <v>11</v>
      </c>
      <c r="L16" s="101">
        <f>'[1]1b'!J17+'[1]1b'!AC17</f>
        <v>29</v>
      </c>
      <c r="M16" s="102">
        <f t="shared" si="4"/>
        <v>282</v>
      </c>
      <c r="N16" s="102">
        <f>'[1]1b'!O17+'[1]1b'!AE17</f>
        <v>107</v>
      </c>
      <c r="O16" s="101">
        <f>'[1]1b'!P17+'[1]1b'!AF17</f>
        <v>175</v>
      </c>
      <c r="P16" s="101">
        <f t="shared" si="5"/>
        <v>282</v>
      </c>
      <c r="Q16" s="101">
        <f>'[1]1b'!O17+'[1]1b'!AH17</f>
        <v>107</v>
      </c>
      <c r="R16" s="101">
        <f>'[1]1b'!AI17+'[1]1b'!P17</f>
        <v>175</v>
      </c>
      <c r="S16" s="101">
        <f>'[1]1b'!O17+'[1]1b'!AJ17</f>
        <v>107</v>
      </c>
      <c r="T16" s="101">
        <f>'[1]1b'!P17+'[1]1b'!AK17</f>
        <v>175</v>
      </c>
      <c r="U16" s="101">
        <f>'[1]1b'!AL17</f>
        <v>0</v>
      </c>
      <c r="V16" s="103">
        <f>'[1]1b'!AM17</f>
        <v>0</v>
      </c>
      <c r="W16" s="102">
        <f>'[1]1b'!AN17+'[1]1b'!Q17</f>
        <v>7780</v>
      </c>
      <c r="X16" s="102">
        <f>'[1]1b'!AO17</f>
        <v>0</v>
      </c>
      <c r="Y16" s="102">
        <f>'[1]1b'!AP17</f>
        <v>6820</v>
      </c>
      <c r="Z16" s="102">
        <f>'[1]1b'!AQ17</f>
        <v>6820</v>
      </c>
    </row>
    <row r="17" spans="1:26" ht="19.5" customHeight="1" x14ac:dyDescent="0.25">
      <c r="A17" s="97">
        <v>6</v>
      </c>
      <c r="B17" s="100" t="s">
        <v>8619</v>
      </c>
      <c r="C17" s="101">
        <f t="shared" si="1"/>
        <v>1619</v>
      </c>
      <c r="D17" s="101">
        <v>497</v>
      </c>
      <c r="E17" s="101">
        <v>1122</v>
      </c>
      <c r="F17" s="101">
        <v>2</v>
      </c>
      <c r="G17" s="101">
        <f t="shared" si="2"/>
        <v>1621</v>
      </c>
      <c r="H17" s="101">
        <f t="shared" si="3"/>
        <v>340</v>
      </c>
      <c r="I17" s="101">
        <f>'[1]1b'!G18+'[1]1b'!Z18</f>
        <v>87</v>
      </c>
      <c r="J17" s="101">
        <f>'[1]1b'!H18+'[1]1b'!AA18</f>
        <v>253</v>
      </c>
      <c r="K17" s="101">
        <f>'[1]1b'!I18+'[1]1b'!AB18</f>
        <v>92</v>
      </c>
      <c r="L17" s="101">
        <f>'[1]1b'!J18+'[1]1b'!AC18</f>
        <v>461</v>
      </c>
      <c r="M17" s="102">
        <f t="shared" si="4"/>
        <v>1281</v>
      </c>
      <c r="N17" s="102">
        <f>'[1]1b'!O18+'[1]1b'!AE18</f>
        <v>780</v>
      </c>
      <c r="O17" s="101">
        <f>'[1]1b'!P18+'[1]1b'!AF18</f>
        <v>501</v>
      </c>
      <c r="P17" s="101">
        <f t="shared" si="5"/>
        <v>1281</v>
      </c>
      <c r="Q17" s="101">
        <f>'[1]1b'!O18+'[1]1b'!AH18</f>
        <v>780</v>
      </c>
      <c r="R17" s="101">
        <f>'[1]1b'!AI18+'[1]1b'!P18</f>
        <v>501</v>
      </c>
      <c r="S17" s="101">
        <f>'[1]1b'!O18+'[1]1b'!AJ18</f>
        <v>763</v>
      </c>
      <c r="T17" s="101">
        <f>'[1]1b'!P18+'[1]1b'!AK18</f>
        <v>478</v>
      </c>
      <c r="U17" s="101">
        <f>'[1]1b'!AL18</f>
        <v>17</v>
      </c>
      <c r="V17" s="103">
        <f>'[1]1b'!AM18</f>
        <v>23</v>
      </c>
      <c r="W17" s="102">
        <f>'[1]1b'!AN18+'[1]1b'!Q18</f>
        <v>40080</v>
      </c>
      <c r="X17" s="102">
        <f>'[1]1b'!AO18</f>
        <v>1140</v>
      </c>
      <c r="Y17" s="102">
        <f>'[1]1b'!AP18</f>
        <v>8400</v>
      </c>
      <c r="Z17" s="102">
        <f>'[1]1b'!AQ18</f>
        <v>8400</v>
      </c>
    </row>
    <row r="18" spans="1:26" ht="21.75" customHeight="1" x14ac:dyDescent="0.25">
      <c r="A18" s="97">
        <v>7</v>
      </c>
      <c r="B18" s="100" t="s">
        <v>8620</v>
      </c>
      <c r="C18" s="101">
        <f t="shared" si="1"/>
        <v>270</v>
      </c>
      <c r="D18" s="101">
        <v>133</v>
      </c>
      <c r="E18" s="101">
        <v>137</v>
      </c>
      <c r="F18" s="101"/>
      <c r="G18" s="101">
        <f t="shared" si="2"/>
        <v>270</v>
      </c>
      <c r="H18" s="101">
        <f t="shared" si="3"/>
        <v>56</v>
      </c>
      <c r="I18" s="101">
        <f>'[1]1b'!G19+'[1]1b'!Z19</f>
        <v>31</v>
      </c>
      <c r="J18" s="101">
        <f>'[1]1b'!H19+'[1]1b'!AA19</f>
        <v>25</v>
      </c>
      <c r="K18" s="101">
        <f>'[1]1b'!I19+'[1]1b'!AB19</f>
        <v>2</v>
      </c>
      <c r="L18" s="101">
        <f>'[1]1b'!J19+'[1]1b'!AC19</f>
        <v>25</v>
      </c>
      <c r="M18" s="102">
        <f t="shared" si="4"/>
        <v>214</v>
      </c>
      <c r="N18" s="102">
        <f>'[1]1b'!O19+'[1]1b'!AE19</f>
        <v>125</v>
      </c>
      <c r="O18" s="101">
        <f>'[1]1b'!P19+'[1]1b'!AF19</f>
        <v>89</v>
      </c>
      <c r="P18" s="101">
        <f t="shared" si="5"/>
        <v>214</v>
      </c>
      <c r="Q18" s="101">
        <f>'[1]1b'!O19+'[1]1b'!AH19</f>
        <v>125</v>
      </c>
      <c r="R18" s="101">
        <f>'[1]1b'!AI19+'[1]1b'!P19</f>
        <v>89</v>
      </c>
      <c r="S18" s="101">
        <f>'[1]1b'!O19+'[1]1b'!AJ19</f>
        <v>125</v>
      </c>
      <c r="T18" s="101">
        <f>'[1]1b'!P19+'[1]1b'!AK19</f>
        <v>89</v>
      </c>
      <c r="U18" s="101">
        <f>'[1]1b'!AL19</f>
        <v>0</v>
      </c>
      <c r="V18" s="103">
        <f>'[1]1b'!AM19</f>
        <v>0</v>
      </c>
      <c r="W18" s="102">
        <f>'[1]1b'!AN19+'[1]1b'!Q19</f>
        <v>6780</v>
      </c>
      <c r="X18" s="102">
        <f>'[1]1b'!AO19</f>
        <v>0</v>
      </c>
      <c r="Y18" s="102">
        <f>'[1]1b'!AP19</f>
        <v>80</v>
      </c>
      <c r="Z18" s="102">
        <f>'[1]1b'!AQ19</f>
        <v>80</v>
      </c>
    </row>
    <row r="19" spans="1:26" ht="21.75" customHeight="1" x14ac:dyDescent="0.25">
      <c r="A19" s="97">
        <v>8</v>
      </c>
      <c r="B19" s="100" t="s">
        <v>8621</v>
      </c>
      <c r="C19" s="101">
        <f t="shared" si="1"/>
        <v>54</v>
      </c>
      <c r="D19" s="101">
        <v>18</v>
      </c>
      <c r="E19" s="101">
        <v>36</v>
      </c>
      <c r="F19" s="101"/>
      <c r="G19" s="101">
        <f t="shared" si="2"/>
        <v>54</v>
      </c>
      <c r="H19" s="101">
        <f t="shared" si="3"/>
        <v>20</v>
      </c>
      <c r="I19" s="101">
        <f>'[1]1b'!G20+'[1]1b'!Z20</f>
        <v>5</v>
      </c>
      <c r="J19" s="101">
        <f>'[1]1b'!H20+'[1]1b'!AA20</f>
        <v>15</v>
      </c>
      <c r="K19" s="101">
        <f>'[1]1b'!I20+'[1]1b'!AB20</f>
        <v>0</v>
      </c>
      <c r="L19" s="101">
        <f>'[1]1b'!J20+'[1]1b'!AC20</f>
        <v>4</v>
      </c>
      <c r="M19" s="102">
        <f t="shared" si="4"/>
        <v>34</v>
      </c>
      <c r="N19" s="102">
        <f>'[1]1b'!O20+'[1]1b'!AE20</f>
        <v>17</v>
      </c>
      <c r="O19" s="101">
        <f>'[1]1b'!P20+'[1]1b'!AF20</f>
        <v>17</v>
      </c>
      <c r="P19" s="101">
        <f t="shared" si="5"/>
        <v>34</v>
      </c>
      <c r="Q19" s="101">
        <f>'[1]1b'!O20+'[1]1b'!AH20</f>
        <v>17</v>
      </c>
      <c r="R19" s="101">
        <f>'[1]1b'!AI20+'[1]1b'!P20</f>
        <v>17</v>
      </c>
      <c r="S19" s="101">
        <f>'[1]1b'!O20+'[1]1b'!AJ20</f>
        <v>17</v>
      </c>
      <c r="T19" s="101">
        <f>'[1]1b'!P20+'[1]1b'!AK20</f>
        <v>17</v>
      </c>
      <c r="U19" s="101">
        <f>'[1]1b'!AL20</f>
        <v>0</v>
      </c>
      <c r="V19" s="103">
        <f>'[1]1b'!AM20</f>
        <v>0</v>
      </c>
      <c r="W19" s="102">
        <f>'[1]1b'!AN20+'[1]1b'!Q20</f>
        <v>1020</v>
      </c>
      <c r="X19" s="102">
        <f>'[1]1b'!AO20</f>
        <v>0</v>
      </c>
      <c r="Y19" s="102">
        <f>'[1]1b'!AP20</f>
        <v>460</v>
      </c>
      <c r="Z19" s="102">
        <f>'[1]1b'!AQ20</f>
        <v>460</v>
      </c>
    </row>
    <row r="20" spans="1:26" ht="24" customHeight="1" x14ac:dyDescent="0.25">
      <c r="A20" s="97">
        <v>9</v>
      </c>
      <c r="B20" s="100" t="s">
        <v>8622</v>
      </c>
      <c r="C20" s="101">
        <f t="shared" si="1"/>
        <v>83</v>
      </c>
      <c r="D20" s="101">
        <v>19</v>
      </c>
      <c r="E20" s="101">
        <v>64</v>
      </c>
      <c r="F20" s="101"/>
      <c r="G20" s="101">
        <f t="shared" si="2"/>
        <v>83</v>
      </c>
      <c r="H20" s="101">
        <f t="shared" si="3"/>
        <v>3</v>
      </c>
      <c r="I20" s="101">
        <f>'[1]1b'!G21+'[1]1b'!Z21</f>
        <v>1</v>
      </c>
      <c r="J20" s="101">
        <f>'[1]1b'!H21+'[1]1b'!AA21</f>
        <v>2</v>
      </c>
      <c r="K20" s="101">
        <f>'[1]1b'!I21+'[1]1b'!AB21</f>
        <v>0</v>
      </c>
      <c r="L20" s="101">
        <f>'[1]1b'!J21+'[1]1b'!AC21</f>
        <v>0</v>
      </c>
      <c r="M20" s="102">
        <f t="shared" si="4"/>
        <v>80</v>
      </c>
      <c r="N20" s="102">
        <f>'[1]1b'!O21+'[1]1b'!AE21</f>
        <v>18</v>
      </c>
      <c r="O20" s="101">
        <f>'[1]1b'!P21+'[1]1b'!AF21</f>
        <v>62</v>
      </c>
      <c r="P20" s="101">
        <f t="shared" si="5"/>
        <v>80</v>
      </c>
      <c r="Q20" s="101">
        <f>'[1]1b'!O21+'[1]1b'!AH21</f>
        <v>18</v>
      </c>
      <c r="R20" s="101">
        <f>'[1]1b'!AI21+'[1]1b'!P21</f>
        <v>62</v>
      </c>
      <c r="S20" s="101">
        <f>'[1]1b'!O21+'[1]1b'!AJ21</f>
        <v>16</v>
      </c>
      <c r="T20" s="101">
        <f>'[1]1b'!P21+'[1]1b'!AK21</f>
        <v>58</v>
      </c>
      <c r="U20" s="101">
        <f>'[1]1b'!AL21</f>
        <v>2</v>
      </c>
      <c r="V20" s="103">
        <f>'[1]1b'!AM21</f>
        <v>4</v>
      </c>
      <c r="W20" s="102">
        <f>'[1]1b'!AN21+'[1]1b'!Q21</f>
        <v>1800</v>
      </c>
      <c r="X20" s="102">
        <f>'[1]1b'!AO21</f>
        <v>160</v>
      </c>
      <c r="Y20" s="102">
        <f>'[1]1b'!AP21</f>
        <v>0</v>
      </c>
      <c r="Z20" s="102">
        <f>'[1]1b'!AQ21</f>
        <v>0</v>
      </c>
    </row>
    <row r="21" spans="1:26" ht="22.5" customHeight="1" x14ac:dyDescent="0.25">
      <c r="A21" s="97">
        <v>10</v>
      </c>
      <c r="B21" s="100" t="s">
        <v>8623</v>
      </c>
      <c r="C21" s="101">
        <f t="shared" si="1"/>
        <v>818</v>
      </c>
      <c r="D21" s="101">
        <v>256</v>
      </c>
      <c r="E21" s="101">
        <v>562</v>
      </c>
      <c r="F21" s="101"/>
      <c r="G21" s="101">
        <f t="shared" si="2"/>
        <v>818</v>
      </c>
      <c r="H21" s="101">
        <f t="shared" si="3"/>
        <v>61</v>
      </c>
      <c r="I21" s="101">
        <f>'[1]1b'!G22+'[1]1b'!Z22</f>
        <v>13</v>
      </c>
      <c r="J21" s="101">
        <f>'[1]1b'!H22+ '[1]1b'!AA22</f>
        <v>48</v>
      </c>
      <c r="K21" s="101">
        <f>'[1]1b'!I22+'[1]1b'!AB22</f>
        <v>22</v>
      </c>
      <c r="L21" s="101">
        <f>'[1]1b'!J22+'[1]1b'!AC22</f>
        <v>48</v>
      </c>
      <c r="M21" s="102">
        <f t="shared" si="4"/>
        <v>757</v>
      </c>
      <c r="N21" s="102">
        <f>'[1]1b'!O22+'[1]1b'!AE22</f>
        <v>269</v>
      </c>
      <c r="O21" s="101">
        <f>'[1]1b'!P22+'[1]1b'!AF22</f>
        <v>488</v>
      </c>
      <c r="P21" s="101">
        <f t="shared" si="5"/>
        <v>757</v>
      </c>
      <c r="Q21" s="101">
        <f>'[1]1b'!O22+'[1]1b'!AH22</f>
        <v>269</v>
      </c>
      <c r="R21" s="101">
        <f>'[1]1b'!AI22+'[1]1b'!P22</f>
        <v>488</v>
      </c>
      <c r="S21" s="101">
        <f>'[1]1b'!O22+'[1]1b'!AJ22</f>
        <v>265</v>
      </c>
      <c r="T21" s="101">
        <f>'[1]1b'!P22+'[1]1b'!AK22</f>
        <v>461</v>
      </c>
      <c r="U21" s="101">
        <f>'[1]1b'!AL22</f>
        <v>4</v>
      </c>
      <c r="V21" s="103">
        <f>'[1]1b'!AM22</f>
        <v>27</v>
      </c>
      <c r="W21" s="102">
        <f>'[1]1b'!AN22+'[1]1b'!Q22</f>
        <v>19820</v>
      </c>
      <c r="X21" s="102">
        <f>'[1]1b'!AO22</f>
        <v>700</v>
      </c>
      <c r="Y21" s="102">
        <f>'[1]1b'!AP22</f>
        <v>740</v>
      </c>
      <c r="Z21" s="102">
        <f>'[1]1b'!AQ22</f>
        <v>740</v>
      </c>
    </row>
    <row r="22" spans="1:26" ht="22.5" customHeight="1" x14ac:dyDescent="0.25">
      <c r="A22" s="97">
        <v>11</v>
      </c>
      <c r="B22" s="100" t="s">
        <v>8624</v>
      </c>
      <c r="C22" s="101">
        <f t="shared" si="1"/>
        <v>917</v>
      </c>
      <c r="D22" s="101">
        <v>451</v>
      </c>
      <c r="E22" s="101">
        <v>466</v>
      </c>
      <c r="F22" s="101"/>
      <c r="G22" s="101">
        <f t="shared" si="2"/>
        <v>917</v>
      </c>
      <c r="H22" s="101">
        <f t="shared" si="3"/>
        <v>230</v>
      </c>
      <c r="I22" s="101">
        <f>'[1]1b'!G23+'[1]1b'!Z23</f>
        <v>125</v>
      </c>
      <c r="J22" s="101">
        <f>'[1]1b'!H23+'[1]1b'!AA23</f>
        <v>105</v>
      </c>
      <c r="K22" s="101">
        <f>'[1]1b'!I23+'[1]1b'!AB23</f>
        <v>61</v>
      </c>
      <c r="L22" s="101">
        <f>'[1]1b'!J23+'[1]1b'!AC23</f>
        <v>268</v>
      </c>
      <c r="M22" s="102">
        <f t="shared" si="4"/>
        <v>687</v>
      </c>
      <c r="N22" s="102">
        <f>'[1]1b'!O23+'[1]1b'!AE23</f>
        <v>533</v>
      </c>
      <c r="O22" s="101">
        <f>'[1]1b'!P23+'[1]1b'!AF23</f>
        <v>154</v>
      </c>
      <c r="P22" s="101">
        <f t="shared" si="5"/>
        <v>687</v>
      </c>
      <c r="Q22" s="101">
        <f>'[1]1b'!O23+'[1]1b'!AH23</f>
        <v>533</v>
      </c>
      <c r="R22" s="101">
        <f>'[1]1b'!AI23+'[1]1b'!P23</f>
        <v>154</v>
      </c>
      <c r="S22" s="101">
        <f>'[1]1b'!O23+'[1]1b'!AJ23</f>
        <v>533</v>
      </c>
      <c r="T22" s="101">
        <f>'[1]1b'!P23+'[1]1b'!AK23</f>
        <v>154</v>
      </c>
      <c r="U22" s="101">
        <f>'[1]1b'!AL23</f>
        <v>0</v>
      </c>
      <c r="V22" s="103">
        <f>'[1]1b'!AM23</f>
        <v>0</v>
      </c>
      <c r="W22" s="102">
        <f>'[1]1b'!AN23+'[1]1b'!Q23</f>
        <v>24400</v>
      </c>
      <c r="X22" s="102">
        <f>'[1]1b'!AO23</f>
        <v>0</v>
      </c>
      <c r="Y22" s="102">
        <f>'[1]1b'!AP23</f>
        <v>920</v>
      </c>
      <c r="Z22" s="102">
        <f>'[1]1b'!AQ23</f>
        <v>920</v>
      </c>
    </row>
    <row r="23" spans="1:26" ht="22.5" customHeight="1" x14ac:dyDescent="0.25">
      <c r="A23" s="104">
        <v>12</v>
      </c>
      <c r="B23" s="100" t="s">
        <v>8625</v>
      </c>
      <c r="C23" s="105">
        <f t="shared" si="1"/>
        <v>607</v>
      </c>
      <c r="D23" s="105">
        <v>257</v>
      </c>
      <c r="E23" s="105">
        <v>350</v>
      </c>
      <c r="F23" s="105"/>
      <c r="G23" s="101">
        <f t="shared" si="2"/>
        <v>607</v>
      </c>
      <c r="H23" s="101">
        <f t="shared" si="3"/>
        <v>128</v>
      </c>
      <c r="I23" s="105">
        <f>'[1]1b'!G24+'[1]1b'!Z24</f>
        <v>52</v>
      </c>
      <c r="J23" s="105">
        <f>'[1]1b'!H24+'[1]1b'!AA24</f>
        <v>76</v>
      </c>
      <c r="K23" s="105">
        <f>'[1]1b'!I24+'[1]1b'!AB24</f>
        <v>23</v>
      </c>
      <c r="L23" s="105">
        <f>'[1]1b'!J24+'[1]1b'!AC24</f>
        <v>0</v>
      </c>
      <c r="M23" s="102">
        <f t="shared" si="4"/>
        <v>479</v>
      </c>
      <c r="N23" s="102">
        <f>'[1]1b'!O24+'[1]1b'!AE24</f>
        <v>182</v>
      </c>
      <c r="O23" s="101">
        <f>'[1]1b'!P24+'[1]1b'!AF24</f>
        <v>297</v>
      </c>
      <c r="P23" s="101">
        <f t="shared" si="5"/>
        <v>479</v>
      </c>
      <c r="Q23" s="101">
        <f>'[1]1b'!O24+'[1]1b'!AH24</f>
        <v>182</v>
      </c>
      <c r="R23" s="101">
        <f>'[1]1b'!AI24+'[1]1b'!P24</f>
        <v>297</v>
      </c>
      <c r="S23" s="101">
        <f>'[1]1b'!O24+'[1]1b'!AJ24</f>
        <v>182</v>
      </c>
      <c r="T23" s="101">
        <f>'[1]1b'!P24+'[1]1b'!AK24</f>
        <v>297</v>
      </c>
      <c r="U23" s="101">
        <f>'[1]1b'!AL24</f>
        <v>0</v>
      </c>
      <c r="V23" s="103">
        <f>'[1]1b'!AM24</f>
        <v>0</v>
      </c>
      <c r="W23" s="102">
        <f>'[1]1b'!AN24+'[1]1b'!Q24</f>
        <v>13220</v>
      </c>
      <c r="X23" s="102">
        <f>'[1]1b'!AO24</f>
        <v>0</v>
      </c>
      <c r="Y23" s="102">
        <f>'[1]1b'!AP24</f>
        <v>1080</v>
      </c>
      <c r="Z23" s="102">
        <f>'[1]1b'!AQ24</f>
        <v>1080</v>
      </c>
    </row>
    <row r="24" spans="1:26" ht="24.75" customHeight="1" x14ac:dyDescent="0.25">
      <c r="A24" s="550" t="s">
        <v>8626</v>
      </c>
      <c r="B24" s="551"/>
      <c r="C24" s="552"/>
      <c r="D24" s="107"/>
      <c r="E24" s="106"/>
      <c r="F24" s="106"/>
      <c r="G24" s="106"/>
      <c r="H24" s="106"/>
      <c r="I24" s="106"/>
      <c r="J24" s="106"/>
      <c r="K24" s="106"/>
      <c r="L24" s="106"/>
      <c r="M24" s="108"/>
      <c r="N24" s="109"/>
      <c r="O24" s="107"/>
      <c r="P24" s="107"/>
      <c r="Q24" s="107"/>
      <c r="R24" s="107"/>
      <c r="S24" s="107"/>
      <c r="T24" s="107"/>
      <c r="U24" s="107"/>
      <c r="V24" s="110"/>
      <c r="W24" s="111"/>
      <c r="X24" s="111"/>
      <c r="Y24" s="108">
        <v>6240</v>
      </c>
      <c r="Z24" s="108">
        <f>'[1]1b'!AQ25</f>
        <v>6240</v>
      </c>
    </row>
  </sheetData>
  <mergeCells count="40">
    <mergeCell ref="G6:G9"/>
    <mergeCell ref="A24:C24"/>
    <mergeCell ref="S7:T7"/>
    <mergeCell ref="U7:V7"/>
    <mergeCell ref="Y7:Y9"/>
    <mergeCell ref="S8:S9"/>
    <mergeCell ref="T8:T9"/>
    <mergeCell ref="U8:U9"/>
    <mergeCell ref="V8:V9"/>
    <mergeCell ref="W8:W9"/>
    <mergeCell ref="X8:X9"/>
    <mergeCell ref="P7:P9"/>
    <mergeCell ref="Q7:Q9"/>
    <mergeCell ref="R7:R9"/>
    <mergeCell ref="H6:J6"/>
    <mergeCell ref="K6:L6"/>
    <mergeCell ref="M6:M9"/>
    <mergeCell ref="N6:N9"/>
    <mergeCell ref="O6:O9"/>
    <mergeCell ref="H7:H9"/>
    <mergeCell ref="I7:I9"/>
    <mergeCell ref="J7:J9"/>
    <mergeCell ref="K7:K9"/>
    <mergeCell ref="L7:L9"/>
    <mergeCell ref="A1:Z1"/>
    <mergeCell ref="A2:Z2"/>
    <mergeCell ref="A3:Z3"/>
    <mergeCell ref="A5:A9"/>
    <mergeCell ref="B5:B9"/>
    <mergeCell ref="C5:E5"/>
    <mergeCell ref="F5:G5"/>
    <mergeCell ref="H5:Y5"/>
    <mergeCell ref="Z5:Z9"/>
    <mergeCell ref="W7:X7"/>
    <mergeCell ref="C6:C9"/>
    <mergeCell ref="D6:D9"/>
    <mergeCell ref="E6:E9"/>
    <mergeCell ref="F6:F9"/>
    <mergeCell ref="P6:R6"/>
    <mergeCell ref="S6:Y6"/>
  </mergeCells>
  <pageMargins left="0.7" right="0.7" top="0.75" bottom="0.75" header="0.3" footer="0.3"/>
  <pageSetup paperSize="9" orientation="portrait" verticalDpi="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workbookViewId="0">
      <selection activeCell="A6" sqref="A6:A8"/>
    </sheetView>
  </sheetViews>
  <sheetFormatPr defaultRowHeight="15" x14ac:dyDescent="0.25"/>
  <cols>
    <col min="1" max="1" width="6.42578125" customWidth="1"/>
    <col min="2" max="2" width="29.85546875" customWidth="1"/>
    <col min="3" max="3" width="30.85546875" customWidth="1"/>
    <col min="4" max="4" width="19.42578125" customWidth="1"/>
    <col min="5" max="5" width="17.140625" customWidth="1"/>
    <col min="6" max="6" width="16.42578125" customWidth="1"/>
    <col min="7" max="7" width="11.85546875" customWidth="1"/>
  </cols>
  <sheetData>
    <row r="1" spans="1:7" ht="18.75" x14ac:dyDescent="0.25">
      <c r="A1" s="715" t="s">
        <v>8645</v>
      </c>
      <c r="B1" s="715"/>
      <c r="C1" s="715"/>
      <c r="D1" s="715"/>
      <c r="E1" s="715"/>
      <c r="F1" s="715"/>
      <c r="G1" s="715"/>
    </row>
    <row r="2" spans="1:7" ht="18.75" x14ac:dyDescent="0.25">
      <c r="A2" s="599" t="s">
        <v>1915</v>
      </c>
      <c r="B2" s="599"/>
      <c r="C2" s="599"/>
      <c r="D2" s="599"/>
      <c r="E2" s="599"/>
      <c r="F2" s="599"/>
      <c r="G2" s="599"/>
    </row>
    <row r="3" spans="1:7" ht="18.75" x14ac:dyDescent="0.3">
      <c r="A3" s="716" t="s">
        <v>6916</v>
      </c>
      <c r="B3" s="716"/>
      <c r="C3" s="716"/>
      <c r="D3" s="716"/>
      <c r="E3" s="716"/>
      <c r="F3" s="716"/>
      <c r="G3" s="716"/>
    </row>
    <row r="4" spans="1:7" ht="16.5" x14ac:dyDescent="0.25">
      <c r="A4" s="717" t="s">
        <v>1933</v>
      </c>
      <c r="B4" s="717"/>
      <c r="C4" s="717"/>
      <c r="D4" s="717"/>
      <c r="E4" s="717"/>
      <c r="F4" s="717"/>
      <c r="G4" s="717"/>
    </row>
    <row r="5" spans="1:7" ht="18.75" x14ac:dyDescent="0.3">
      <c r="A5" s="60"/>
      <c r="C5" s="61"/>
      <c r="D5" s="61"/>
      <c r="E5" s="61"/>
      <c r="F5" s="61"/>
      <c r="G5" s="61"/>
    </row>
    <row r="6" spans="1:7" x14ac:dyDescent="0.25">
      <c r="A6" s="683" t="s">
        <v>1936</v>
      </c>
      <c r="B6" s="683" t="s">
        <v>0</v>
      </c>
      <c r="C6" s="683" t="s">
        <v>1937</v>
      </c>
      <c r="D6" s="683" t="s">
        <v>1938</v>
      </c>
      <c r="E6" s="683" t="s">
        <v>1939</v>
      </c>
      <c r="F6" s="683" t="s">
        <v>1940</v>
      </c>
      <c r="G6" s="683" t="s">
        <v>3</v>
      </c>
    </row>
    <row r="7" spans="1:7" x14ac:dyDescent="0.25">
      <c r="A7" s="683"/>
      <c r="B7" s="683"/>
      <c r="C7" s="683"/>
      <c r="D7" s="683"/>
      <c r="E7" s="683"/>
      <c r="F7" s="683"/>
      <c r="G7" s="683"/>
    </row>
    <row r="8" spans="1:7" ht="37.5" customHeight="1" x14ac:dyDescent="0.25">
      <c r="A8" s="683"/>
      <c r="B8" s="683"/>
      <c r="C8" s="683"/>
      <c r="D8" s="683"/>
      <c r="E8" s="683"/>
      <c r="F8" s="683"/>
      <c r="G8" s="683"/>
    </row>
    <row r="9" spans="1:7" ht="20.100000000000001" customHeight="1" x14ac:dyDescent="0.25">
      <c r="A9" s="601" t="s">
        <v>4</v>
      </c>
      <c r="B9" s="601" t="s">
        <v>5</v>
      </c>
      <c r="C9" s="601" t="s">
        <v>1380</v>
      </c>
      <c r="D9" s="601" t="s">
        <v>1381</v>
      </c>
      <c r="E9" s="601" t="s">
        <v>6</v>
      </c>
      <c r="F9" s="601" t="s">
        <v>7</v>
      </c>
      <c r="G9" s="601" t="s">
        <v>1931</v>
      </c>
    </row>
    <row r="10" spans="1:7" ht="20.100000000000001" customHeight="1" x14ac:dyDescent="0.25">
      <c r="A10" s="609" t="s">
        <v>1382</v>
      </c>
      <c r="B10" s="615" t="s">
        <v>1383</v>
      </c>
      <c r="C10" s="612"/>
      <c r="D10" s="612"/>
      <c r="E10" s="657">
        <f>E11+E15+E18+E20+E23</f>
        <v>440000000</v>
      </c>
      <c r="F10" s="612"/>
      <c r="G10" s="612"/>
    </row>
    <row r="11" spans="1:7" ht="20.100000000000001" customHeight="1" x14ac:dyDescent="0.25">
      <c r="A11" s="718" t="s">
        <v>1324</v>
      </c>
      <c r="B11" s="719" t="s">
        <v>6917</v>
      </c>
      <c r="C11" s="649"/>
      <c r="D11" s="649"/>
      <c r="E11" s="720">
        <f>SUM(E12:E14)</f>
        <v>120000000</v>
      </c>
      <c r="F11" s="720"/>
      <c r="G11" s="649"/>
    </row>
    <row r="12" spans="1:7" ht="20.100000000000001" customHeight="1" x14ac:dyDescent="0.25">
      <c r="A12" s="721">
        <v>1</v>
      </c>
      <c r="B12" s="722" t="s">
        <v>2012</v>
      </c>
      <c r="C12" s="666" t="s">
        <v>3413</v>
      </c>
      <c r="D12" s="721" t="s">
        <v>6918</v>
      </c>
      <c r="E12" s="723">
        <v>40000000</v>
      </c>
      <c r="F12" s="723"/>
      <c r="G12" s="649"/>
    </row>
    <row r="13" spans="1:7" ht="20.100000000000001" customHeight="1" x14ac:dyDescent="0.25">
      <c r="A13" s="721">
        <v>2</v>
      </c>
      <c r="B13" s="722" t="s">
        <v>906</v>
      </c>
      <c r="C13" s="649" t="s">
        <v>3413</v>
      </c>
      <c r="D13" s="612" t="s">
        <v>1578</v>
      </c>
      <c r="E13" s="723">
        <v>40000000</v>
      </c>
      <c r="F13" s="723"/>
      <c r="G13" s="649"/>
    </row>
    <row r="14" spans="1:7" ht="20.100000000000001" customHeight="1" x14ac:dyDescent="0.25">
      <c r="A14" s="721">
        <v>3</v>
      </c>
      <c r="B14" s="722" t="s">
        <v>6919</v>
      </c>
      <c r="C14" s="649" t="s">
        <v>1924</v>
      </c>
      <c r="D14" s="724" t="s">
        <v>1578</v>
      </c>
      <c r="E14" s="723">
        <v>40000000</v>
      </c>
      <c r="F14" s="723"/>
      <c r="G14" s="649"/>
    </row>
    <row r="15" spans="1:7" ht="20.100000000000001" customHeight="1" x14ac:dyDescent="0.25">
      <c r="A15" s="718" t="s">
        <v>1326</v>
      </c>
      <c r="B15" s="719" t="s">
        <v>6920</v>
      </c>
      <c r="C15" s="649"/>
      <c r="D15" s="718"/>
      <c r="E15" s="720">
        <f>E16+E17</f>
        <v>80000000</v>
      </c>
      <c r="F15" s="720"/>
      <c r="G15" s="649"/>
    </row>
    <row r="16" spans="1:7" ht="20.100000000000001" customHeight="1" x14ac:dyDescent="0.25">
      <c r="A16" s="721">
        <v>4</v>
      </c>
      <c r="B16" s="722" t="s">
        <v>6921</v>
      </c>
      <c r="C16" s="649" t="s">
        <v>3413</v>
      </c>
      <c r="D16" s="612" t="s">
        <v>6922</v>
      </c>
      <c r="E16" s="723">
        <v>40000000</v>
      </c>
      <c r="F16" s="723"/>
      <c r="G16" s="649"/>
    </row>
    <row r="17" spans="1:7" ht="20.100000000000001" customHeight="1" x14ac:dyDescent="0.25">
      <c r="A17" s="721">
        <v>5</v>
      </c>
      <c r="B17" s="722" t="s">
        <v>6923</v>
      </c>
      <c r="C17" s="649" t="s">
        <v>3413</v>
      </c>
      <c r="D17" s="612" t="s">
        <v>6924</v>
      </c>
      <c r="E17" s="723">
        <v>40000000</v>
      </c>
      <c r="F17" s="723"/>
      <c r="G17" s="649"/>
    </row>
    <row r="18" spans="1:7" ht="20.100000000000001" customHeight="1" x14ac:dyDescent="0.25">
      <c r="A18" s="718" t="s">
        <v>1328</v>
      </c>
      <c r="B18" s="719" t="s">
        <v>6925</v>
      </c>
      <c r="C18" s="649"/>
      <c r="D18" s="718"/>
      <c r="E18" s="720">
        <f>E19</f>
        <v>40000000</v>
      </c>
      <c r="F18" s="720"/>
      <c r="G18" s="649"/>
    </row>
    <row r="19" spans="1:7" ht="20.100000000000001" customHeight="1" x14ac:dyDescent="0.25">
      <c r="A19" s="721">
        <v>6</v>
      </c>
      <c r="B19" s="722" t="s">
        <v>6926</v>
      </c>
      <c r="C19" s="649" t="s">
        <v>1922</v>
      </c>
      <c r="D19" s="612" t="s">
        <v>6927</v>
      </c>
      <c r="E19" s="723">
        <v>40000000</v>
      </c>
      <c r="F19" s="723"/>
      <c r="G19" s="649"/>
    </row>
    <row r="20" spans="1:7" ht="20.100000000000001" customHeight="1" x14ac:dyDescent="0.25">
      <c r="A20" s="718" t="s">
        <v>1330</v>
      </c>
      <c r="B20" s="719" t="s">
        <v>6928</v>
      </c>
      <c r="C20" s="649"/>
      <c r="D20" s="718"/>
      <c r="E20" s="720">
        <f>E21+E22</f>
        <v>80000000</v>
      </c>
      <c r="F20" s="720"/>
      <c r="G20" s="649"/>
    </row>
    <row r="21" spans="1:7" ht="20.100000000000001" customHeight="1" x14ac:dyDescent="0.25">
      <c r="A21" s="721">
        <v>7</v>
      </c>
      <c r="B21" s="722" t="s">
        <v>6929</v>
      </c>
      <c r="C21" s="649" t="s">
        <v>6930</v>
      </c>
      <c r="D21" s="612" t="s">
        <v>6931</v>
      </c>
      <c r="E21" s="723">
        <v>40000000</v>
      </c>
      <c r="F21" s="723"/>
      <c r="G21" s="649"/>
    </row>
    <row r="22" spans="1:7" ht="20.100000000000001" customHeight="1" x14ac:dyDescent="0.25">
      <c r="A22" s="721">
        <v>8</v>
      </c>
      <c r="B22" s="722" t="s">
        <v>6932</v>
      </c>
      <c r="C22" s="649" t="s">
        <v>6930</v>
      </c>
      <c r="D22" s="612" t="s">
        <v>6933</v>
      </c>
      <c r="E22" s="723">
        <v>40000000</v>
      </c>
      <c r="F22" s="723"/>
      <c r="G22" s="649"/>
    </row>
    <row r="23" spans="1:7" ht="20.100000000000001" customHeight="1" x14ac:dyDescent="0.25">
      <c r="A23" s="718" t="s">
        <v>1332</v>
      </c>
      <c r="B23" s="719" t="s">
        <v>6934</v>
      </c>
      <c r="C23" s="649"/>
      <c r="D23" s="718"/>
      <c r="E23" s="720">
        <f>E24+E25+E26</f>
        <v>120000000</v>
      </c>
      <c r="F23" s="720"/>
      <c r="G23" s="649"/>
    </row>
    <row r="24" spans="1:7" s="749" customFormat="1" ht="20.100000000000001" customHeight="1" x14ac:dyDescent="0.25">
      <c r="A24" s="612">
        <v>9</v>
      </c>
      <c r="B24" s="613" t="s">
        <v>6935</v>
      </c>
      <c r="C24" s="734" t="s">
        <v>6936</v>
      </c>
      <c r="D24" s="612" t="s">
        <v>6937</v>
      </c>
      <c r="E24" s="658">
        <v>40000000</v>
      </c>
      <c r="F24" s="658"/>
      <c r="G24" s="666"/>
    </row>
    <row r="25" spans="1:7" ht="20.100000000000001" customHeight="1" x14ac:dyDescent="0.25">
      <c r="A25" s="721">
        <v>10</v>
      </c>
      <c r="B25" s="722" t="s">
        <v>6938</v>
      </c>
      <c r="C25" s="649" t="s">
        <v>1957</v>
      </c>
      <c r="D25" s="721" t="s">
        <v>6939</v>
      </c>
      <c r="E25" s="723">
        <v>40000000</v>
      </c>
      <c r="F25" s="723"/>
      <c r="G25" s="649"/>
    </row>
    <row r="26" spans="1:7" ht="20.100000000000001" customHeight="1" x14ac:dyDescent="0.25">
      <c r="A26" s="721">
        <v>11</v>
      </c>
      <c r="B26" s="722" t="s">
        <v>6940</v>
      </c>
      <c r="C26" s="649" t="s">
        <v>1957</v>
      </c>
      <c r="D26" s="612" t="s">
        <v>6937</v>
      </c>
      <c r="E26" s="723">
        <v>40000000</v>
      </c>
      <c r="F26" s="723"/>
      <c r="G26" s="649"/>
    </row>
    <row r="27" spans="1:7" ht="20.100000000000001" customHeight="1" x14ac:dyDescent="0.3">
      <c r="A27" s="604" t="s">
        <v>1322</v>
      </c>
      <c r="B27" s="719" t="s">
        <v>1323</v>
      </c>
      <c r="C27" s="726"/>
      <c r="D27" s="726"/>
      <c r="E27" s="727">
        <f>E28+E35+E40+E50</f>
        <v>240000000</v>
      </c>
      <c r="F27" s="727">
        <f>F28+F35+F40+F43+F48+F50+F54</f>
        <v>340000000</v>
      </c>
      <c r="G27" s="726"/>
    </row>
    <row r="28" spans="1:7" ht="20.100000000000001" customHeight="1" x14ac:dyDescent="0.25">
      <c r="A28" s="728" t="s">
        <v>1324</v>
      </c>
      <c r="B28" s="729" t="s">
        <v>6941</v>
      </c>
      <c r="C28" s="730"/>
      <c r="D28" s="730"/>
      <c r="E28" s="731">
        <f>SUM(E29:E34)</f>
        <v>40000000</v>
      </c>
      <c r="F28" s="731">
        <f>SUM(F29:F34)</f>
        <v>100000000</v>
      </c>
      <c r="G28" s="732"/>
    </row>
    <row r="29" spans="1:7" ht="20.100000000000001" customHeight="1" x14ac:dyDescent="0.25">
      <c r="A29" s="733">
        <v>1</v>
      </c>
      <c r="B29" s="734" t="s">
        <v>4053</v>
      </c>
      <c r="C29" s="735" t="s">
        <v>1957</v>
      </c>
      <c r="D29" s="736" t="s">
        <v>6942</v>
      </c>
      <c r="E29" s="737"/>
      <c r="F29" s="737">
        <v>20000000</v>
      </c>
      <c r="G29" s="733"/>
    </row>
    <row r="30" spans="1:7" ht="20.100000000000001" customHeight="1" x14ac:dyDescent="0.25">
      <c r="A30" s="733">
        <v>2</v>
      </c>
      <c r="B30" s="734" t="s">
        <v>6943</v>
      </c>
      <c r="C30" s="735" t="s">
        <v>1957</v>
      </c>
      <c r="D30" s="736" t="s">
        <v>6944</v>
      </c>
      <c r="E30" s="737"/>
      <c r="F30" s="737">
        <v>20000000</v>
      </c>
      <c r="G30" s="733"/>
    </row>
    <row r="31" spans="1:7" ht="20.100000000000001" customHeight="1" x14ac:dyDescent="0.25">
      <c r="A31" s="733">
        <v>3</v>
      </c>
      <c r="B31" s="734" t="s">
        <v>6945</v>
      </c>
      <c r="C31" s="735" t="s">
        <v>1957</v>
      </c>
      <c r="D31" s="736" t="s">
        <v>6946</v>
      </c>
      <c r="E31" s="737"/>
      <c r="F31" s="737">
        <v>20000000</v>
      </c>
      <c r="G31" s="733"/>
    </row>
    <row r="32" spans="1:7" ht="20.100000000000001" customHeight="1" x14ac:dyDescent="0.25">
      <c r="A32" s="733">
        <v>4</v>
      </c>
      <c r="B32" s="734" t="s">
        <v>6947</v>
      </c>
      <c r="C32" s="735" t="s">
        <v>1957</v>
      </c>
      <c r="D32" s="736" t="s">
        <v>6946</v>
      </c>
      <c r="E32" s="737"/>
      <c r="F32" s="737">
        <v>20000000</v>
      </c>
      <c r="G32" s="733"/>
    </row>
    <row r="33" spans="1:7" ht="20.100000000000001" customHeight="1" x14ac:dyDescent="0.25">
      <c r="A33" s="733">
        <v>5</v>
      </c>
      <c r="B33" s="734" t="s">
        <v>462</v>
      </c>
      <c r="C33" s="735" t="s">
        <v>1957</v>
      </c>
      <c r="D33" s="736" t="s">
        <v>6948</v>
      </c>
      <c r="E33" s="737"/>
      <c r="F33" s="737">
        <v>20000000</v>
      </c>
      <c r="G33" s="733"/>
    </row>
    <row r="34" spans="1:7" ht="20.100000000000001" customHeight="1" x14ac:dyDescent="0.25">
      <c r="A34" s="733">
        <v>6</v>
      </c>
      <c r="B34" s="738" t="s">
        <v>2654</v>
      </c>
      <c r="C34" s="735" t="s">
        <v>1957</v>
      </c>
      <c r="D34" s="736" t="s">
        <v>6949</v>
      </c>
      <c r="E34" s="737">
        <v>40000000</v>
      </c>
      <c r="F34" s="737"/>
      <c r="G34" s="733"/>
    </row>
    <row r="35" spans="1:7" ht="20.100000000000001" customHeight="1" x14ac:dyDescent="0.25">
      <c r="A35" s="728" t="s">
        <v>1326</v>
      </c>
      <c r="B35" s="729" t="s">
        <v>6917</v>
      </c>
      <c r="C35" s="730"/>
      <c r="D35" s="733"/>
      <c r="E35" s="731">
        <f>SUM(E36:E39)</f>
        <v>80000000</v>
      </c>
      <c r="F35" s="731">
        <f>SUM(F36:F39)</f>
        <v>40000000</v>
      </c>
      <c r="G35" s="739"/>
    </row>
    <row r="36" spans="1:7" ht="20.100000000000001" customHeight="1" x14ac:dyDescent="0.25">
      <c r="A36" s="739">
        <v>7</v>
      </c>
      <c r="B36" s="725" t="s">
        <v>6950</v>
      </c>
      <c r="C36" s="725" t="s">
        <v>1957</v>
      </c>
      <c r="D36" s="736" t="s">
        <v>6951</v>
      </c>
      <c r="E36" s="740"/>
      <c r="F36" s="740">
        <v>20000000</v>
      </c>
      <c r="G36" s="739"/>
    </row>
    <row r="37" spans="1:7" ht="20.100000000000001" customHeight="1" x14ac:dyDescent="0.25">
      <c r="A37" s="739">
        <v>8</v>
      </c>
      <c r="B37" s="725" t="s">
        <v>6952</v>
      </c>
      <c r="C37" s="725" t="s">
        <v>1922</v>
      </c>
      <c r="D37" s="736" t="s">
        <v>6951</v>
      </c>
      <c r="E37" s="740">
        <v>40000000</v>
      </c>
      <c r="F37" s="740"/>
      <c r="G37" s="732"/>
    </row>
    <row r="38" spans="1:7" ht="20.100000000000001" customHeight="1" x14ac:dyDescent="0.25">
      <c r="A38" s="739">
        <v>9</v>
      </c>
      <c r="B38" s="725" t="s">
        <v>133</v>
      </c>
      <c r="C38" s="734" t="s">
        <v>1957</v>
      </c>
      <c r="D38" s="736" t="s">
        <v>6953</v>
      </c>
      <c r="E38" s="741">
        <v>40000000</v>
      </c>
      <c r="F38" s="741"/>
      <c r="G38" s="732"/>
    </row>
    <row r="39" spans="1:7" ht="20.100000000000001" customHeight="1" x14ac:dyDescent="0.25">
      <c r="A39" s="739">
        <v>10</v>
      </c>
      <c r="B39" s="725" t="s">
        <v>6954</v>
      </c>
      <c r="C39" s="734" t="s">
        <v>1922</v>
      </c>
      <c r="D39" s="736" t="s">
        <v>6955</v>
      </c>
      <c r="E39" s="741"/>
      <c r="F39" s="741">
        <v>20000000</v>
      </c>
      <c r="G39" s="732"/>
    </row>
    <row r="40" spans="1:7" ht="20.100000000000001" customHeight="1" x14ac:dyDescent="0.25">
      <c r="A40" s="728" t="s">
        <v>1328</v>
      </c>
      <c r="B40" s="742" t="s">
        <v>6920</v>
      </c>
      <c r="C40" s="734"/>
      <c r="D40" s="736"/>
      <c r="E40" s="743">
        <f>E41+E42</f>
        <v>80000000</v>
      </c>
      <c r="F40" s="743">
        <f>F41+F42</f>
        <v>0</v>
      </c>
      <c r="G40" s="732"/>
    </row>
    <row r="41" spans="1:7" ht="20.100000000000001" customHeight="1" x14ac:dyDescent="0.25">
      <c r="A41" s="739">
        <v>11</v>
      </c>
      <c r="B41" s="725" t="s">
        <v>540</v>
      </c>
      <c r="C41" s="734" t="s">
        <v>1922</v>
      </c>
      <c r="D41" s="736" t="s">
        <v>6956</v>
      </c>
      <c r="E41" s="741">
        <v>40000000</v>
      </c>
      <c r="F41" s="741"/>
      <c r="G41" s="732"/>
    </row>
    <row r="42" spans="1:7" ht="20.100000000000001" customHeight="1" x14ac:dyDescent="0.25">
      <c r="A42" s="739">
        <v>12</v>
      </c>
      <c r="B42" s="725" t="s">
        <v>2548</v>
      </c>
      <c r="C42" s="734" t="s">
        <v>1957</v>
      </c>
      <c r="D42" s="736" t="s">
        <v>6957</v>
      </c>
      <c r="E42" s="741">
        <v>40000000</v>
      </c>
      <c r="F42" s="741"/>
      <c r="G42" s="744"/>
    </row>
    <row r="43" spans="1:7" ht="20.100000000000001" customHeight="1" x14ac:dyDescent="0.25">
      <c r="A43" s="728" t="s">
        <v>1330</v>
      </c>
      <c r="B43" s="745" t="s">
        <v>6958</v>
      </c>
      <c r="C43" s="730"/>
      <c r="D43" s="733"/>
      <c r="E43" s="746">
        <f>E44+E45+E46+E47</f>
        <v>0</v>
      </c>
      <c r="F43" s="731">
        <f>F44+F45+F46+F47</f>
        <v>80000000</v>
      </c>
      <c r="G43" s="732"/>
    </row>
    <row r="44" spans="1:7" ht="20.100000000000001" customHeight="1" x14ac:dyDescent="0.25">
      <c r="A44" s="739">
        <v>13</v>
      </c>
      <c r="B44" s="725" t="s">
        <v>2273</v>
      </c>
      <c r="C44" s="734" t="s">
        <v>1922</v>
      </c>
      <c r="D44" s="736" t="s">
        <v>6959</v>
      </c>
      <c r="E44" s="741"/>
      <c r="F44" s="741">
        <v>20000000</v>
      </c>
      <c r="G44" s="732"/>
    </row>
    <row r="45" spans="1:7" ht="20.100000000000001" customHeight="1" x14ac:dyDescent="0.25">
      <c r="A45" s="739">
        <v>14</v>
      </c>
      <c r="B45" s="725" t="s">
        <v>501</v>
      </c>
      <c r="C45" s="734" t="s">
        <v>3900</v>
      </c>
      <c r="D45" s="736" t="s">
        <v>6960</v>
      </c>
      <c r="E45" s="741"/>
      <c r="F45" s="741">
        <v>20000000</v>
      </c>
      <c r="G45" s="732"/>
    </row>
    <row r="46" spans="1:7" ht="20.100000000000001" customHeight="1" x14ac:dyDescent="0.25">
      <c r="A46" s="739">
        <v>15</v>
      </c>
      <c r="B46" s="725" t="s">
        <v>2609</v>
      </c>
      <c r="C46" s="734" t="s">
        <v>3900</v>
      </c>
      <c r="D46" s="736" t="s">
        <v>6961</v>
      </c>
      <c r="E46" s="741"/>
      <c r="F46" s="741">
        <v>20000000</v>
      </c>
      <c r="G46" s="732"/>
    </row>
    <row r="47" spans="1:7" ht="20.100000000000001" customHeight="1" x14ac:dyDescent="0.25">
      <c r="A47" s="739">
        <v>16</v>
      </c>
      <c r="B47" s="725" t="s">
        <v>31</v>
      </c>
      <c r="C47" s="734" t="s">
        <v>3900</v>
      </c>
      <c r="D47" s="736" t="s">
        <v>6962</v>
      </c>
      <c r="E47" s="741"/>
      <c r="F47" s="741">
        <v>20000000</v>
      </c>
      <c r="G47" s="732"/>
    </row>
    <row r="48" spans="1:7" ht="20.100000000000001" customHeight="1" x14ac:dyDescent="0.25">
      <c r="A48" s="728" t="s">
        <v>1332</v>
      </c>
      <c r="B48" s="729" t="s">
        <v>6925</v>
      </c>
      <c r="C48" s="730"/>
      <c r="D48" s="733"/>
      <c r="E48" s="746">
        <f>E49</f>
        <v>0</v>
      </c>
      <c r="F48" s="731">
        <f>F49</f>
        <v>20000000</v>
      </c>
      <c r="G48" s="732"/>
    </row>
    <row r="49" spans="1:7" ht="20.100000000000001" customHeight="1" x14ac:dyDescent="0.25">
      <c r="A49" s="739">
        <v>17</v>
      </c>
      <c r="B49" s="725" t="s">
        <v>4354</v>
      </c>
      <c r="C49" s="734" t="s">
        <v>1957</v>
      </c>
      <c r="D49" s="736" t="s">
        <v>6963</v>
      </c>
      <c r="E49" s="741"/>
      <c r="F49" s="741">
        <v>20000000</v>
      </c>
      <c r="G49" s="732"/>
    </row>
    <row r="50" spans="1:7" ht="20.100000000000001" customHeight="1" x14ac:dyDescent="0.25">
      <c r="A50" s="728" t="s">
        <v>1334</v>
      </c>
      <c r="B50" s="729" t="s">
        <v>6928</v>
      </c>
      <c r="C50" s="730"/>
      <c r="D50" s="733"/>
      <c r="E50" s="731">
        <f>E51+E52+E53</f>
        <v>40000000</v>
      </c>
      <c r="F50" s="731">
        <f>F51+F52+F53</f>
        <v>40000000</v>
      </c>
      <c r="G50" s="739"/>
    </row>
    <row r="51" spans="1:7" ht="20.100000000000001" customHeight="1" x14ac:dyDescent="0.25">
      <c r="A51" s="739">
        <v>18</v>
      </c>
      <c r="B51" s="725" t="s">
        <v>6964</v>
      </c>
      <c r="C51" s="734" t="s">
        <v>3900</v>
      </c>
      <c r="D51" s="736" t="s">
        <v>6965</v>
      </c>
      <c r="E51" s="741"/>
      <c r="F51" s="741">
        <v>20000000</v>
      </c>
      <c r="G51" s="747"/>
    </row>
    <row r="52" spans="1:7" ht="20.100000000000001" customHeight="1" x14ac:dyDescent="0.25">
      <c r="A52" s="739">
        <v>19</v>
      </c>
      <c r="B52" s="725" t="s">
        <v>6966</v>
      </c>
      <c r="C52" s="734" t="s">
        <v>3900</v>
      </c>
      <c r="D52" s="736" t="s">
        <v>6967</v>
      </c>
      <c r="E52" s="741"/>
      <c r="F52" s="741">
        <v>20000000</v>
      </c>
      <c r="G52" s="747"/>
    </row>
    <row r="53" spans="1:7" ht="20.100000000000001" customHeight="1" x14ac:dyDescent="0.25">
      <c r="A53" s="739">
        <v>20</v>
      </c>
      <c r="B53" s="725" t="s">
        <v>6968</v>
      </c>
      <c r="C53" s="734" t="s">
        <v>3900</v>
      </c>
      <c r="D53" s="736" t="s">
        <v>6969</v>
      </c>
      <c r="E53" s="741">
        <v>40000000</v>
      </c>
      <c r="F53" s="741"/>
      <c r="G53" s="732"/>
    </row>
    <row r="54" spans="1:7" ht="20.100000000000001" customHeight="1" x14ac:dyDescent="0.25">
      <c r="A54" s="728" t="s">
        <v>1336</v>
      </c>
      <c r="B54" s="729" t="s">
        <v>6934</v>
      </c>
      <c r="C54" s="730"/>
      <c r="D54" s="733"/>
      <c r="E54" s="746">
        <f>E55+E56+E57</f>
        <v>0</v>
      </c>
      <c r="F54" s="731">
        <f>F55+F56+F57</f>
        <v>60000000</v>
      </c>
      <c r="G54" s="739"/>
    </row>
    <row r="55" spans="1:7" ht="20.100000000000001" customHeight="1" x14ac:dyDescent="0.25">
      <c r="A55" s="733">
        <v>21</v>
      </c>
      <c r="B55" s="734" t="s">
        <v>6970</v>
      </c>
      <c r="C55" s="725" t="s">
        <v>6936</v>
      </c>
      <c r="D55" s="736" t="s">
        <v>6971</v>
      </c>
      <c r="E55" s="740"/>
      <c r="F55" s="741">
        <v>20000000</v>
      </c>
      <c r="G55" s="739"/>
    </row>
    <row r="56" spans="1:7" ht="20.100000000000001" customHeight="1" x14ac:dyDescent="0.25">
      <c r="A56" s="733">
        <v>22</v>
      </c>
      <c r="B56" s="725" t="s">
        <v>6972</v>
      </c>
      <c r="C56" s="734" t="s">
        <v>1922</v>
      </c>
      <c r="D56" s="736" t="s">
        <v>6973</v>
      </c>
      <c r="E56" s="741"/>
      <c r="F56" s="741">
        <v>20000000</v>
      </c>
      <c r="G56" s="732"/>
    </row>
    <row r="57" spans="1:7" ht="20.100000000000001" customHeight="1" x14ac:dyDescent="0.25">
      <c r="A57" s="733">
        <v>23</v>
      </c>
      <c r="B57" s="725" t="s">
        <v>546</v>
      </c>
      <c r="C57" s="734" t="s">
        <v>1922</v>
      </c>
      <c r="D57" s="736" t="s">
        <v>6974</v>
      </c>
      <c r="E57" s="741"/>
      <c r="F57" s="741">
        <v>20000000</v>
      </c>
      <c r="G57" s="732"/>
    </row>
    <row r="58" spans="1:7" ht="16.5" x14ac:dyDescent="0.25">
      <c r="A58" s="732"/>
      <c r="B58" s="729"/>
      <c r="C58" s="730"/>
      <c r="D58" s="730"/>
      <c r="E58" s="748"/>
      <c r="F58" s="748"/>
      <c r="G58" s="732"/>
    </row>
    <row r="59" spans="1:7" ht="4.5" customHeight="1" x14ac:dyDescent="0.25"/>
    <row r="60" spans="1:7" ht="15.75" x14ac:dyDescent="0.25">
      <c r="A60" s="751" t="s">
        <v>8646</v>
      </c>
      <c r="B60" s="751"/>
      <c r="C60" s="4"/>
      <c r="D60" s="4"/>
    </row>
    <row r="61" spans="1:7" x14ac:dyDescent="0.25">
      <c r="A61" s="750" t="s">
        <v>1919</v>
      </c>
      <c r="B61" s="750"/>
      <c r="C61" s="750"/>
      <c r="D61" s="750"/>
    </row>
    <row r="62" spans="1:7" x14ac:dyDescent="0.25">
      <c r="A62" s="750" t="s">
        <v>8647</v>
      </c>
      <c r="B62" s="750"/>
      <c r="C62" s="750"/>
      <c r="D62" s="750"/>
    </row>
  </sheetData>
  <mergeCells count="14">
    <mergeCell ref="A60:B60"/>
    <mergeCell ref="A61:D61"/>
    <mergeCell ref="A62:D62"/>
    <mergeCell ref="G6:G8"/>
    <mergeCell ref="A1:G1"/>
    <mergeCell ref="A2:G2"/>
    <mergeCell ref="A3:G3"/>
    <mergeCell ref="A4:G4"/>
    <mergeCell ref="A6:A8"/>
    <mergeCell ref="B6:B8"/>
    <mergeCell ref="C6:C8"/>
    <mergeCell ref="D6:D8"/>
    <mergeCell ref="E6:E8"/>
    <mergeCell ref="F6:F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workbookViewId="0">
      <selection activeCell="C94" sqref="C94"/>
    </sheetView>
  </sheetViews>
  <sheetFormatPr defaultRowHeight="15" x14ac:dyDescent="0.25"/>
  <cols>
    <col min="1" max="1" width="7" customWidth="1"/>
    <col min="2" max="2" width="27.140625" customWidth="1"/>
    <col min="3" max="3" width="37.85546875" customWidth="1"/>
    <col min="4" max="4" width="18" customWidth="1"/>
    <col min="5" max="5" width="15.85546875" customWidth="1"/>
    <col min="6" max="6" width="15.140625" customWidth="1"/>
    <col min="7" max="7" width="11.140625" customWidth="1"/>
  </cols>
  <sheetData>
    <row r="1" spans="1:7" ht="18.75" x14ac:dyDescent="0.3">
      <c r="A1" s="758" t="s">
        <v>8648</v>
      </c>
      <c r="B1" s="758"/>
      <c r="C1" s="758"/>
      <c r="D1" s="758"/>
      <c r="E1" s="758"/>
      <c r="F1" s="758"/>
      <c r="G1" s="758"/>
    </row>
    <row r="2" spans="1:7" ht="18.75" x14ac:dyDescent="0.3">
      <c r="A2" s="758" t="s">
        <v>1915</v>
      </c>
      <c r="B2" s="758"/>
      <c r="C2" s="758"/>
      <c r="D2" s="758"/>
      <c r="E2" s="758"/>
      <c r="F2" s="758"/>
      <c r="G2" s="758"/>
    </row>
    <row r="3" spans="1:7" ht="18.75" x14ac:dyDescent="0.3">
      <c r="A3" s="682" t="s">
        <v>6975</v>
      </c>
      <c r="B3" s="682"/>
      <c r="C3" s="682"/>
      <c r="D3" s="682"/>
      <c r="E3" s="682"/>
      <c r="F3" s="682"/>
      <c r="G3" s="682"/>
    </row>
    <row r="4" spans="1:7" ht="16.5" x14ac:dyDescent="0.25">
      <c r="A4" s="757" t="s">
        <v>1933</v>
      </c>
      <c r="B4" s="757"/>
      <c r="C4" s="757"/>
      <c r="D4" s="757"/>
      <c r="E4" s="757"/>
      <c r="F4" s="757"/>
      <c r="G4" s="757"/>
    </row>
    <row r="5" spans="1:7" ht="9" customHeight="1" x14ac:dyDescent="0.25">
      <c r="A5" s="62"/>
      <c r="B5" s="63"/>
      <c r="C5" s="64"/>
      <c r="D5" s="65"/>
      <c r="E5" s="62"/>
      <c r="F5" s="66"/>
      <c r="G5" s="63"/>
    </row>
    <row r="6" spans="1:7" ht="66" customHeight="1" x14ac:dyDescent="0.25">
      <c r="A6" s="113" t="s">
        <v>1936</v>
      </c>
      <c r="B6" s="113" t="s">
        <v>0</v>
      </c>
      <c r="C6" s="112" t="s">
        <v>1937</v>
      </c>
      <c r="D6" s="113" t="s">
        <v>1938</v>
      </c>
      <c r="E6" s="113" t="s">
        <v>4536</v>
      </c>
      <c r="F6" s="113" t="s">
        <v>1940</v>
      </c>
      <c r="G6" s="112" t="s">
        <v>3</v>
      </c>
    </row>
    <row r="7" spans="1:7" ht="15.75" customHeight="1" x14ac:dyDescent="0.25">
      <c r="A7" s="24" t="s">
        <v>4</v>
      </c>
      <c r="B7" s="24" t="s">
        <v>5</v>
      </c>
      <c r="C7" s="24" t="s">
        <v>1380</v>
      </c>
      <c r="D7" s="24" t="s">
        <v>1381</v>
      </c>
      <c r="E7" s="24" t="s">
        <v>6</v>
      </c>
      <c r="F7" s="24" t="s">
        <v>7</v>
      </c>
      <c r="G7" s="24" t="s">
        <v>1931</v>
      </c>
    </row>
    <row r="8" spans="1:7" ht="20.100000000000001" customHeight="1" x14ac:dyDescent="0.25">
      <c r="A8" s="113" t="s">
        <v>1382</v>
      </c>
      <c r="B8" s="474" t="s">
        <v>1383</v>
      </c>
      <c r="C8" s="113"/>
      <c r="D8" s="113"/>
      <c r="E8" s="118">
        <f>E9+E13+E17+E19+E21+E25</f>
        <v>480000000</v>
      </c>
      <c r="F8" s="759"/>
      <c r="G8" s="112"/>
    </row>
    <row r="9" spans="1:7" ht="20.100000000000001" customHeight="1" x14ac:dyDescent="0.25">
      <c r="A9" s="752" t="s">
        <v>1324</v>
      </c>
      <c r="B9" s="753" t="s">
        <v>6976</v>
      </c>
      <c r="C9" s="17"/>
      <c r="D9" s="754"/>
      <c r="E9" s="118">
        <f>E10+E11+E12</f>
        <v>120000000</v>
      </c>
      <c r="F9" s="760"/>
      <c r="G9" s="91"/>
    </row>
    <row r="10" spans="1:7" ht="20.100000000000001" customHeight="1" x14ac:dyDescent="0.25">
      <c r="A10" s="125">
        <v>1</v>
      </c>
      <c r="B10" s="159" t="s">
        <v>6977</v>
      </c>
      <c r="C10" s="125" t="s">
        <v>1943</v>
      </c>
      <c r="D10" s="125" t="s">
        <v>6978</v>
      </c>
      <c r="E10" s="761">
        <v>40000000</v>
      </c>
      <c r="F10" s="762"/>
      <c r="G10" s="91"/>
    </row>
    <row r="11" spans="1:7" ht="20.100000000000001" customHeight="1" x14ac:dyDescent="0.25">
      <c r="A11" s="755">
        <v>2</v>
      </c>
      <c r="B11" s="124" t="s">
        <v>6979</v>
      </c>
      <c r="C11" s="125" t="s">
        <v>1943</v>
      </c>
      <c r="D11" s="125" t="s">
        <v>6980</v>
      </c>
      <c r="E11" s="761">
        <v>40000000</v>
      </c>
      <c r="F11" s="763"/>
      <c r="G11" s="91"/>
    </row>
    <row r="12" spans="1:7" ht="20.100000000000001" customHeight="1" x14ac:dyDescent="0.25">
      <c r="A12" s="755">
        <v>3</v>
      </c>
      <c r="B12" s="155" t="s">
        <v>6981</v>
      </c>
      <c r="C12" s="125" t="s">
        <v>1943</v>
      </c>
      <c r="D12" s="125" t="s">
        <v>177</v>
      </c>
      <c r="E12" s="761">
        <v>40000000</v>
      </c>
      <c r="F12" s="763"/>
      <c r="G12" s="139"/>
    </row>
    <row r="13" spans="1:7" ht="20.100000000000001" customHeight="1" x14ac:dyDescent="0.25">
      <c r="A13" s="752" t="s">
        <v>1326</v>
      </c>
      <c r="B13" s="756" t="s">
        <v>6982</v>
      </c>
      <c r="C13" s="125"/>
      <c r="D13" s="125"/>
      <c r="E13" s="118">
        <f>E14+E15+E16</f>
        <v>120000000</v>
      </c>
      <c r="F13" s="763"/>
      <c r="G13" s="91"/>
    </row>
    <row r="14" spans="1:7" ht="20.100000000000001" customHeight="1" x14ac:dyDescent="0.25">
      <c r="A14" s="755">
        <v>4</v>
      </c>
      <c r="B14" s="155" t="s">
        <v>6983</v>
      </c>
      <c r="C14" s="94" t="s">
        <v>1943</v>
      </c>
      <c r="D14" s="94" t="s">
        <v>6984</v>
      </c>
      <c r="E14" s="761">
        <v>40000000</v>
      </c>
      <c r="F14" s="761"/>
      <c r="G14" s="91"/>
    </row>
    <row r="15" spans="1:7" ht="20.100000000000001" customHeight="1" x14ac:dyDescent="0.25">
      <c r="A15" s="755">
        <v>5</v>
      </c>
      <c r="B15" s="91" t="s">
        <v>140</v>
      </c>
      <c r="C15" s="94" t="s">
        <v>1943</v>
      </c>
      <c r="D15" s="94" t="s">
        <v>6985</v>
      </c>
      <c r="E15" s="761">
        <v>40000000</v>
      </c>
      <c r="F15" s="761"/>
      <c r="G15" s="91"/>
    </row>
    <row r="16" spans="1:7" ht="20.100000000000001" customHeight="1" x14ac:dyDescent="0.25">
      <c r="A16" s="755">
        <v>6</v>
      </c>
      <c r="B16" s="91" t="s">
        <v>6986</v>
      </c>
      <c r="C16" s="94" t="s">
        <v>1943</v>
      </c>
      <c r="D16" s="94" t="s">
        <v>6987</v>
      </c>
      <c r="E16" s="761">
        <v>40000000</v>
      </c>
      <c r="F16" s="762"/>
      <c r="G16" s="91"/>
    </row>
    <row r="17" spans="1:7" ht="20.100000000000001" customHeight="1" x14ac:dyDescent="0.25">
      <c r="A17" s="752" t="s">
        <v>1328</v>
      </c>
      <c r="B17" s="756" t="s">
        <v>6988</v>
      </c>
      <c r="C17" s="125"/>
      <c r="D17" s="125"/>
      <c r="E17" s="118">
        <f>E18</f>
        <v>40000000</v>
      </c>
      <c r="F17" s="763"/>
      <c r="G17" s="91"/>
    </row>
    <row r="18" spans="1:7" ht="20.100000000000001" customHeight="1" x14ac:dyDescent="0.25">
      <c r="A18" s="114">
        <v>7</v>
      </c>
      <c r="B18" s="91" t="s">
        <v>6989</v>
      </c>
      <c r="C18" s="94" t="s">
        <v>1957</v>
      </c>
      <c r="D18" s="94" t="s">
        <v>6990</v>
      </c>
      <c r="E18" s="764">
        <v>40000000</v>
      </c>
      <c r="F18" s="762"/>
      <c r="G18" s="91"/>
    </row>
    <row r="19" spans="1:7" ht="20.100000000000001" customHeight="1" x14ac:dyDescent="0.25">
      <c r="A19" s="752" t="s">
        <v>1330</v>
      </c>
      <c r="B19" s="756" t="s">
        <v>6991</v>
      </c>
      <c r="C19" s="125"/>
      <c r="D19" s="125"/>
      <c r="E19" s="118">
        <f>E20</f>
        <v>40000000</v>
      </c>
      <c r="F19" s="763"/>
      <c r="G19" s="91"/>
    </row>
    <row r="20" spans="1:7" ht="20.100000000000001" customHeight="1" x14ac:dyDescent="0.25">
      <c r="A20" s="114">
        <v>8</v>
      </c>
      <c r="B20" s="91" t="s">
        <v>6992</v>
      </c>
      <c r="C20" s="94" t="s">
        <v>6993</v>
      </c>
      <c r="D20" s="94" t="s">
        <v>6994</v>
      </c>
      <c r="E20" s="764">
        <v>40000000</v>
      </c>
      <c r="F20" s="762"/>
      <c r="G20" s="91"/>
    </row>
    <row r="21" spans="1:7" ht="20.100000000000001" customHeight="1" x14ac:dyDescent="0.25">
      <c r="A21" s="752" t="s">
        <v>1332</v>
      </c>
      <c r="B21" s="756" t="s">
        <v>6995</v>
      </c>
      <c r="C21" s="125"/>
      <c r="D21" s="125"/>
      <c r="E21" s="118">
        <f>E22+E23+E24</f>
        <v>120000000</v>
      </c>
      <c r="F21" s="763"/>
      <c r="G21" s="91"/>
    </row>
    <row r="22" spans="1:7" ht="20.100000000000001" customHeight="1" x14ac:dyDescent="0.25">
      <c r="A22" s="114">
        <v>9</v>
      </c>
      <c r="B22" s="91" t="s">
        <v>6996</v>
      </c>
      <c r="C22" s="94" t="s">
        <v>1943</v>
      </c>
      <c r="D22" s="94" t="s">
        <v>6997</v>
      </c>
      <c r="E22" s="764">
        <v>40000000</v>
      </c>
      <c r="F22" s="762"/>
      <c r="G22" s="91"/>
    </row>
    <row r="23" spans="1:7" ht="20.100000000000001" customHeight="1" x14ac:dyDescent="0.25">
      <c r="A23" s="114">
        <v>10</v>
      </c>
      <c r="B23" s="91" t="s">
        <v>3451</v>
      </c>
      <c r="C23" s="94" t="s">
        <v>1943</v>
      </c>
      <c r="D23" s="94" t="s">
        <v>6997</v>
      </c>
      <c r="E23" s="764">
        <v>40000000</v>
      </c>
      <c r="F23" s="762"/>
      <c r="G23" s="91"/>
    </row>
    <row r="24" spans="1:7" ht="20.100000000000001" customHeight="1" x14ac:dyDescent="0.25">
      <c r="A24" s="114">
        <v>11</v>
      </c>
      <c r="B24" s="91" t="s">
        <v>2609</v>
      </c>
      <c r="C24" s="94" t="s">
        <v>1943</v>
      </c>
      <c r="D24" s="94" t="s">
        <v>6998</v>
      </c>
      <c r="E24" s="764">
        <v>40000000</v>
      </c>
      <c r="F24" s="762"/>
      <c r="G24" s="91"/>
    </row>
    <row r="25" spans="1:7" ht="20.100000000000001" customHeight="1" x14ac:dyDescent="0.25">
      <c r="A25" s="752" t="s">
        <v>1334</v>
      </c>
      <c r="B25" s="756" t="s">
        <v>6999</v>
      </c>
      <c r="C25" s="125"/>
      <c r="D25" s="125"/>
      <c r="E25" s="118">
        <f>E26</f>
        <v>40000000</v>
      </c>
      <c r="F25" s="763"/>
      <c r="G25" s="91"/>
    </row>
    <row r="26" spans="1:7" ht="20.100000000000001" customHeight="1" x14ac:dyDescent="0.25">
      <c r="A26" s="114">
        <v>12</v>
      </c>
      <c r="B26" s="155" t="s">
        <v>2609</v>
      </c>
      <c r="C26" s="125" t="s">
        <v>1943</v>
      </c>
      <c r="D26" s="125" t="s">
        <v>7000</v>
      </c>
      <c r="E26" s="761">
        <v>40000000</v>
      </c>
      <c r="F26" s="764"/>
      <c r="G26" s="91"/>
    </row>
    <row r="27" spans="1:7" ht="20.100000000000001" customHeight="1" x14ac:dyDescent="0.25">
      <c r="A27" s="752" t="s">
        <v>1322</v>
      </c>
      <c r="B27" s="756" t="s">
        <v>1323</v>
      </c>
      <c r="C27" s="125"/>
      <c r="D27" s="125"/>
      <c r="E27" s="118">
        <f>E32+E40+E49+E58+E91</f>
        <v>240000000</v>
      </c>
      <c r="F27" s="118">
        <f>F28+F32+F40+F49+F58+F65+F77+F91+F101</f>
        <v>1240000000</v>
      </c>
      <c r="G27" s="91"/>
    </row>
    <row r="28" spans="1:7" ht="20.100000000000001" customHeight="1" x14ac:dyDescent="0.25">
      <c r="A28" s="752" t="s">
        <v>1324</v>
      </c>
      <c r="B28" s="756" t="s">
        <v>6976</v>
      </c>
      <c r="C28" s="125"/>
      <c r="D28" s="125"/>
      <c r="E28" s="761"/>
      <c r="F28" s="118">
        <f>F29+F30+F31</f>
        <v>60000000</v>
      </c>
      <c r="G28" s="91"/>
    </row>
    <row r="29" spans="1:7" ht="20.100000000000001" customHeight="1" x14ac:dyDescent="0.25">
      <c r="A29" s="755">
        <v>1</v>
      </c>
      <c r="B29" s="155" t="s">
        <v>7001</v>
      </c>
      <c r="C29" s="125" t="s">
        <v>1943</v>
      </c>
      <c r="D29" s="125" t="s">
        <v>177</v>
      </c>
      <c r="E29" s="762"/>
      <c r="F29" s="761">
        <v>20000000</v>
      </c>
      <c r="G29" s="94"/>
    </row>
    <row r="30" spans="1:7" ht="20.100000000000001" customHeight="1" x14ac:dyDescent="0.25">
      <c r="A30" s="755">
        <v>2</v>
      </c>
      <c r="B30" s="155" t="s">
        <v>7002</v>
      </c>
      <c r="C30" s="125" t="s">
        <v>1943</v>
      </c>
      <c r="D30" s="125" t="s">
        <v>177</v>
      </c>
      <c r="E30" s="762"/>
      <c r="F30" s="761">
        <v>20000000</v>
      </c>
      <c r="G30" s="94"/>
    </row>
    <row r="31" spans="1:7" ht="20.100000000000001" customHeight="1" x14ac:dyDescent="0.25">
      <c r="A31" s="755">
        <v>3</v>
      </c>
      <c r="B31" s="155" t="s">
        <v>7003</v>
      </c>
      <c r="C31" s="125" t="s">
        <v>1943</v>
      </c>
      <c r="D31" s="125" t="s">
        <v>7004</v>
      </c>
      <c r="E31" s="761"/>
      <c r="F31" s="761">
        <v>20000000</v>
      </c>
      <c r="G31" s="94"/>
    </row>
    <row r="32" spans="1:7" ht="20.100000000000001" customHeight="1" x14ac:dyDescent="0.25">
      <c r="A32" s="113" t="s">
        <v>1326</v>
      </c>
      <c r="B32" s="573" t="s">
        <v>7005</v>
      </c>
      <c r="C32" s="573"/>
      <c r="D32" s="125"/>
      <c r="E32" s="118">
        <f>E33</f>
        <v>40000000</v>
      </c>
      <c r="F32" s="118">
        <f>SUM(F33:F39)</f>
        <v>120000000</v>
      </c>
      <c r="G32" s="94"/>
    </row>
    <row r="33" spans="1:7" ht="20.100000000000001" customHeight="1" x14ac:dyDescent="0.25">
      <c r="A33" s="755">
        <v>4</v>
      </c>
      <c r="B33" s="124" t="s">
        <v>7006</v>
      </c>
      <c r="C33" s="125" t="s">
        <v>1922</v>
      </c>
      <c r="D33" s="125" t="s">
        <v>7007</v>
      </c>
      <c r="E33" s="761">
        <v>40000000</v>
      </c>
      <c r="F33" s="763"/>
      <c r="G33" s="94" t="s">
        <v>1914</v>
      </c>
    </row>
    <row r="34" spans="1:7" ht="20.100000000000001" customHeight="1" x14ac:dyDescent="0.25">
      <c r="A34" s="755">
        <v>5</v>
      </c>
      <c r="B34" s="155" t="s">
        <v>7008</v>
      </c>
      <c r="C34" s="125" t="s">
        <v>1957</v>
      </c>
      <c r="D34" s="125" t="s">
        <v>7007</v>
      </c>
      <c r="E34" s="762"/>
      <c r="F34" s="761">
        <v>20000000</v>
      </c>
      <c r="G34" s="94" t="s">
        <v>1914</v>
      </c>
    </row>
    <row r="35" spans="1:7" ht="20.100000000000001" customHeight="1" x14ac:dyDescent="0.25">
      <c r="A35" s="755">
        <v>6</v>
      </c>
      <c r="B35" s="155" t="s">
        <v>7009</v>
      </c>
      <c r="C35" s="125" t="s">
        <v>4123</v>
      </c>
      <c r="D35" s="125" t="s">
        <v>7010</v>
      </c>
      <c r="E35" s="761"/>
      <c r="F35" s="761">
        <v>20000000</v>
      </c>
      <c r="G35" s="94"/>
    </row>
    <row r="36" spans="1:7" ht="20.100000000000001" customHeight="1" x14ac:dyDescent="0.25">
      <c r="A36" s="755">
        <v>7</v>
      </c>
      <c r="B36" s="155" t="s">
        <v>7011</v>
      </c>
      <c r="C36" s="125" t="s">
        <v>4123</v>
      </c>
      <c r="D36" s="125" t="s">
        <v>7012</v>
      </c>
      <c r="E36" s="761"/>
      <c r="F36" s="761">
        <v>20000000</v>
      </c>
      <c r="G36" s="94"/>
    </row>
    <row r="37" spans="1:7" ht="20.100000000000001" customHeight="1" x14ac:dyDescent="0.25">
      <c r="A37" s="755">
        <v>8</v>
      </c>
      <c r="B37" s="155" t="s">
        <v>5304</v>
      </c>
      <c r="C37" s="125" t="s">
        <v>1957</v>
      </c>
      <c r="D37" s="125" t="s">
        <v>7012</v>
      </c>
      <c r="E37" s="761"/>
      <c r="F37" s="761">
        <v>20000000</v>
      </c>
      <c r="G37" s="94"/>
    </row>
    <row r="38" spans="1:7" ht="20.100000000000001" customHeight="1" x14ac:dyDescent="0.25">
      <c r="A38" s="755">
        <v>9</v>
      </c>
      <c r="B38" s="155" t="s">
        <v>7013</v>
      </c>
      <c r="C38" s="125" t="s">
        <v>1943</v>
      </c>
      <c r="D38" s="125" t="s">
        <v>1011</v>
      </c>
      <c r="E38" s="761"/>
      <c r="F38" s="761">
        <v>20000000</v>
      </c>
      <c r="G38" s="94"/>
    </row>
    <row r="39" spans="1:7" ht="20.100000000000001" customHeight="1" x14ac:dyDescent="0.25">
      <c r="A39" s="755">
        <v>10</v>
      </c>
      <c r="B39" s="155" t="s">
        <v>7014</v>
      </c>
      <c r="C39" s="125" t="s">
        <v>1943</v>
      </c>
      <c r="D39" s="125" t="s">
        <v>7015</v>
      </c>
      <c r="E39" s="761"/>
      <c r="F39" s="761">
        <v>20000000</v>
      </c>
      <c r="G39" s="94"/>
    </row>
    <row r="40" spans="1:7" ht="20.100000000000001" customHeight="1" x14ac:dyDescent="0.25">
      <c r="A40" s="752" t="s">
        <v>1328</v>
      </c>
      <c r="B40" s="753" t="s">
        <v>7016</v>
      </c>
      <c r="C40" s="125"/>
      <c r="D40" s="125"/>
      <c r="E40" s="118">
        <f>E42</f>
        <v>40000000</v>
      </c>
      <c r="F40" s="118">
        <f>SUM(F41:F48)</f>
        <v>140000000</v>
      </c>
      <c r="G40" s="94"/>
    </row>
    <row r="41" spans="1:7" ht="20.100000000000001" customHeight="1" x14ac:dyDescent="0.25">
      <c r="A41" s="755">
        <v>11</v>
      </c>
      <c r="B41" s="155" t="s">
        <v>7017</v>
      </c>
      <c r="C41" s="125" t="s">
        <v>1943</v>
      </c>
      <c r="D41" s="125" t="s">
        <v>7018</v>
      </c>
      <c r="E41" s="761"/>
      <c r="F41" s="761">
        <v>20000000</v>
      </c>
      <c r="G41" s="94"/>
    </row>
    <row r="42" spans="1:7" ht="20.100000000000001" customHeight="1" x14ac:dyDescent="0.25">
      <c r="A42" s="755">
        <v>12</v>
      </c>
      <c r="B42" s="155" t="s">
        <v>1160</v>
      </c>
      <c r="C42" s="125" t="s">
        <v>1943</v>
      </c>
      <c r="D42" s="125" t="s">
        <v>7019</v>
      </c>
      <c r="E42" s="761">
        <v>40000000</v>
      </c>
      <c r="F42" s="761"/>
      <c r="G42" s="94" t="s">
        <v>1914</v>
      </c>
    </row>
    <row r="43" spans="1:7" ht="20.100000000000001" customHeight="1" x14ac:dyDescent="0.25">
      <c r="A43" s="755">
        <v>13</v>
      </c>
      <c r="B43" s="155" t="s">
        <v>7020</v>
      </c>
      <c r="C43" s="125" t="s">
        <v>1943</v>
      </c>
      <c r="D43" s="125" t="s">
        <v>7021</v>
      </c>
      <c r="E43" s="761"/>
      <c r="F43" s="761">
        <v>20000000</v>
      </c>
      <c r="G43" s="94"/>
    </row>
    <row r="44" spans="1:7" ht="20.100000000000001" customHeight="1" x14ac:dyDescent="0.25">
      <c r="A44" s="755">
        <v>14</v>
      </c>
      <c r="B44" s="155" t="s">
        <v>7022</v>
      </c>
      <c r="C44" s="125" t="s">
        <v>1943</v>
      </c>
      <c r="D44" s="125" t="s">
        <v>7021</v>
      </c>
      <c r="E44" s="761"/>
      <c r="F44" s="761">
        <v>20000000</v>
      </c>
      <c r="G44" s="94"/>
    </row>
    <row r="45" spans="1:7" ht="20.100000000000001" customHeight="1" x14ac:dyDescent="0.25">
      <c r="A45" s="755">
        <v>15</v>
      </c>
      <c r="B45" s="155" t="s">
        <v>6947</v>
      </c>
      <c r="C45" s="125" t="s">
        <v>1943</v>
      </c>
      <c r="D45" s="125" t="s">
        <v>7021</v>
      </c>
      <c r="E45" s="761"/>
      <c r="F45" s="761">
        <v>20000000</v>
      </c>
      <c r="G45" s="94" t="s">
        <v>1914</v>
      </c>
    </row>
    <row r="46" spans="1:7" ht="20.100000000000001" customHeight="1" x14ac:dyDescent="0.25">
      <c r="A46" s="755">
        <v>16</v>
      </c>
      <c r="B46" s="155" t="s">
        <v>7023</v>
      </c>
      <c r="C46" s="125" t="s">
        <v>1943</v>
      </c>
      <c r="D46" s="125" t="s">
        <v>7021</v>
      </c>
      <c r="E46" s="761"/>
      <c r="F46" s="761">
        <v>20000000</v>
      </c>
      <c r="G46" s="94"/>
    </row>
    <row r="47" spans="1:7" ht="20.100000000000001" customHeight="1" x14ac:dyDescent="0.25">
      <c r="A47" s="755">
        <v>17</v>
      </c>
      <c r="B47" s="155" t="s">
        <v>7024</v>
      </c>
      <c r="C47" s="125" t="s">
        <v>1943</v>
      </c>
      <c r="D47" s="125" t="s">
        <v>7025</v>
      </c>
      <c r="E47" s="761"/>
      <c r="F47" s="761">
        <v>20000000</v>
      </c>
      <c r="G47" s="94"/>
    </row>
    <row r="48" spans="1:7" ht="20.100000000000001" customHeight="1" x14ac:dyDescent="0.25">
      <c r="A48" s="755">
        <v>18</v>
      </c>
      <c r="B48" s="155" t="s">
        <v>7026</v>
      </c>
      <c r="C48" s="125" t="s">
        <v>1943</v>
      </c>
      <c r="D48" s="125" t="s">
        <v>7025</v>
      </c>
      <c r="E48" s="761"/>
      <c r="F48" s="761">
        <v>20000000</v>
      </c>
      <c r="G48" s="94"/>
    </row>
    <row r="49" spans="1:7" ht="20.100000000000001" customHeight="1" x14ac:dyDescent="0.25">
      <c r="A49" s="752" t="s">
        <v>1330</v>
      </c>
      <c r="B49" s="753" t="s">
        <v>6982</v>
      </c>
      <c r="C49" s="125"/>
      <c r="D49" s="125"/>
      <c r="E49" s="118">
        <f>E54+E55</f>
        <v>80000000</v>
      </c>
      <c r="F49" s="118">
        <f>F50+F51+F52+F53+F56+F57</f>
        <v>120000000</v>
      </c>
      <c r="G49" s="94"/>
    </row>
    <row r="50" spans="1:7" ht="20.100000000000001" customHeight="1" x14ac:dyDescent="0.25">
      <c r="A50" s="755">
        <v>19</v>
      </c>
      <c r="B50" s="155" t="s">
        <v>7027</v>
      </c>
      <c r="C50" s="125" t="s">
        <v>1943</v>
      </c>
      <c r="D50" s="125" t="s">
        <v>7028</v>
      </c>
      <c r="E50" s="761"/>
      <c r="F50" s="761">
        <v>20000000</v>
      </c>
      <c r="G50" s="94"/>
    </row>
    <row r="51" spans="1:7" ht="20.100000000000001" customHeight="1" x14ac:dyDescent="0.25">
      <c r="A51" s="755">
        <v>20</v>
      </c>
      <c r="B51" s="155" t="s">
        <v>7029</v>
      </c>
      <c r="C51" s="125" t="s">
        <v>1957</v>
      </c>
      <c r="D51" s="125" t="s">
        <v>6984</v>
      </c>
      <c r="E51" s="761"/>
      <c r="F51" s="761">
        <v>20000000</v>
      </c>
      <c r="G51" s="94"/>
    </row>
    <row r="52" spans="1:7" ht="20.100000000000001" customHeight="1" x14ac:dyDescent="0.25">
      <c r="A52" s="755">
        <v>21</v>
      </c>
      <c r="B52" s="155" t="s">
        <v>7030</v>
      </c>
      <c r="C52" s="94" t="s">
        <v>1943</v>
      </c>
      <c r="D52" s="94" t="s">
        <v>6984</v>
      </c>
      <c r="E52" s="761"/>
      <c r="F52" s="761">
        <v>20000000</v>
      </c>
      <c r="G52" s="94"/>
    </row>
    <row r="53" spans="1:7" ht="20.100000000000001" customHeight="1" x14ac:dyDescent="0.25">
      <c r="A53" s="755">
        <v>22</v>
      </c>
      <c r="B53" s="155" t="s">
        <v>2278</v>
      </c>
      <c r="C53" s="94" t="s">
        <v>1957</v>
      </c>
      <c r="D53" s="94" t="s">
        <v>6985</v>
      </c>
      <c r="E53" s="761"/>
      <c r="F53" s="761">
        <v>20000000</v>
      </c>
      <c r="G53" s="94"/>
    </row>
    <row r="54" spans="1:7" ht="20.100000000000001" customHeight="1" x14ac:dyDescent="0.25">
      <c r="A54" s="755">
        <v>23</v>
      </c>
      <c r="B54" s="91" t="s">
        <v>7031</v>
      </c>
      <c r="C54" s="94" t="s">
        <v>1943</v>
      </c>
      <c r="D54" s="94" t="s">
        <v>7032</v>
      </c>
      <c r="E54" s="761">
        <v>40000000</v>
      </c>
      <c r="F54" s="762"/>
      <c r="G54" s="94"/>
    </row>
    <row r="55" spans="1:7" ht="20.100000000000001" customHeight="1" x14ac:dyDescent="0.25">
      <c r="A55" s="755">
        <v>24</v>
      </c>
      <c r="B55" s="91" t="s">
        <v>7033</v>
      </c>
      <c r="C55" s="94" t="s">
        <v>1943</v>
      </c>
      <c r="D55" s="94" t="s">
        <v>7034</v>
      </c>
      <c r="E55" s="761">
        <v>40000000</v>
      </c>
      <c r="F55" s="764"/>
      <c r="G55" s="94"/>
    </row>
    <row r="56" spans="1:7" ht="20.100000000000001" customHeight="1" x14ac:dyDescent="0.25">
      <c r="A56" s="755">
        <v>25</v>
      </c>
      <c r="B56" s="91" t="s">
        <v>7035</v>
      </c>
      <c r="C56" s="94" t="s">
        <v>3277</v>
      </c>
      <c r="D56" s="94" t="s">
        <v>842</v>
      </c>
      <c r="E56" s="761"/>
      <c r="F56" s="764">
        <v>20000000</v>
      </c>
      <c r="G56" s="94"/>
    </row>
    <row r="57" spans="1:7" ht="20.100000000000001" customHeight="1" x14ac:dyDescent="0.25">
      <c r="A57" s="755">
        <v>26</v>
      </c>
      <c r="B57" s="91" t="s">
        <v>7036</v>
      </c>
      <c r="C57" s="94" t="s">
        <v>1943</v>
      </c>
      <c r="D57" s="94" t="s">
        <v>7037</v>
      </c>
      <c r="E57" s="761"/>
      <c r="F57" s="764">
        <v>20000000</v>
      </c>
      <c r="G57" s="94"/>
    </row>
    <row r="58" spans="1:7" ht="20.100000000000001" customHeight="1" x14ac:dyDescent="0.25">
      <c r="A58" s="115" t="s">
        <v>1332</v>
      </c>
      <c r="B58" s="117" t="s">
        <v>6999</v>
      </c>
      <c r="C58" s="94"/>
      <c r="D58" s="94"/>
      <c r="E58" s="118">
        <f>E59</f>
        <v>40000000</v>
      </c>
      <c r="F58" s="765">
        <f>F60+F61+F62+F63+F64</f>
        <v>100000000</v>
      </c>
      <c r="G58" s="94"/>
    </row>
    <row r="59" spans="1:7" ht="20.100000000000001" customHeight="1" x14ac:dyDescent="0.25">
      <c r="A59" s="114">
        <v>27</v>
      </c>
      <c r="B59" s="91" t="s">
        <v>7038</v>
      </c>
      <c r="C59" s="94" t="s">
        <v>1943</v>
      </c>
      <c r="D59" s="94" t="s">
        <v>7039</v>
      </c>
      <c r="E59" s="761">
        <v>40000000</v>
      </c>
      <c r="F59" s="764"/>
      <c r="G59" s="94"/>
    </row>
    <row r="60" spans="1:7" ht="20.100000000000001" customHeight="1" x14ac:dyDescent="0.25">
      <c r="A60" s="114">
        <v>28</v>
      </c>
      <c r="B60" s="91" t="s">
        <v>7040</v>
      </c>
      <c r="C60" s="94" t="s">
        <v>1957</v>
      </c>
      <c r="D60" s="94" t="s">
        <v>7041</v>
      </c>
      <c r="E60" s="761"/>
      <c r="F60" s="764">
        <v>20000000</v>
      </c>
      <c r="G60" s="94"/>
    </row>
    <row r="61" spans="1:7" ht="20.100000000000001" customHeight="1" x14ac:dyDescent="0.25">
      <c r="A61" s="114">
        <v>29</v>
      </c>
      <c r="B61" s="91" t="s">
        <v>118</v>
      </c>
      <c r="C61" s="94" t="s">
        <v>1957</v>
      </c>
      <c r="D61" s="94" t="s">
        <v>7042</v>
      </c>
      <c r="E61" s="761"/>
      <c r="F61" s="764">
        <v>20000000</v>
      </c>
      <c r="G61" s="94"/>
    </row>
    <row r="62" spans="1:7" ht="20.100000000000001" customHeight="1" x14ac:dyDescent="0.25">
      <c r="A62" s="114">
        <v>30</v>
      </c>
      <c r="B62" s="91" t="s">
        <v>588</v>
      </c>
      <c r="C62" s="94" t="s">
        <v>7043</v>
      </c>
      <c r="D62" s="94" t="s">
        <v>7044</v>
      </c>
      <c r="E62" s="761"/>
      <c r="F62" s="764">
        <v>20000000</v>
      </c>
      <c r="G62" s="94" t="s">
        <v>1914</v>
      </c>
    </row>
    <row r="63" spans="1:7" ht="20.100000000000001" customHeight="1" x14ac:dyDescent="0.25">
      <c r="A63" s="114">
        <v>31</v>
      </c>
      <c r="B63" s="155" t="s">
        <v>7045</v>
      </c>
      <c r="C63" s="125" t="s">
        <v>1943</v>
      </c>
      <c r="D63" s="125" t="s">
        <v>7046</v>
      </c>
      <c r="E63" s="761"/>
      <c r="F63" s="764">
        <v>20000000</v>
      </c>
      <c r="G63" s="94"/>
    </row>
    <row r="64" spans="1:7" ht="20.100000000000001" customHeight="1" x14ac:dyDescent="0.25">
      <c r="A64" s="114">
        <v>32</v>
      </c>
      <c r="B64" s="155" t="s">
        <v>7047</v>
      </c>
      <c r="C64" s="125" t="s">
        <v>1943</v>
      </c>
      <c r="D64" s="125" t="s">
        <v>7048</v>
      </c>
      <c r="E64" s="761"/>
      <c r="F64" s="764">
        <v>20000000</v>
      </c>
      <c r="G64" s="94"/>
    </row>
    <row r="65" spans="1:7" ht="20.100000000000001" customHeight="1" x14ac:dyDescent="0.25">
      <c r="A65" s="115" t="s">
        <v>1334</v>
      </c>
      <c r="B65" s="753" t="s">
        <v>6988</v>
      </c>
      <c r="C65" s="125"/>
      <c r="D65" s="125"/>
      <c r="E65" s="761"/>
      <c r="F65" s="765">
        <f>SUM(F66:F76)</f>
        <v>220000000</v>
      </c>
      <c r="G65" s="94"/>
    </row>
    <row r="66" spans="1:7" ht="20.100000000000001" customHeight="1" x14ac:dyDescent="0.25">
      <c r="A66" s="114">
        <v>33</v>
      </c>
      <c r="B66" s="91" t="s">
        <v>7049</v>
      </c>
      <c r="C66" s="94" t="s">
        <v>3148</v>
      </c>
      <c r="D66" s="94" t="s">
        <v>7050</v>
      </c>
      <c r="E66" s="764"/>
      <c r="F66" s="764">
        <v>20000000</v>
      </c>
      <c r="G66" s="94"/>
    </row>
    <row r="67" spans="1:7" ht="20.100000000000001" customHeight="1" x14ac:dyDescent="0.25">
      <c r="A67" s="114">
        <v>34</v>
      </c>
      <c r="B67" s="91" t="s">
        <v>7051</v>
      </c>
      <c r="C67" s="94" t="s">
        <v>1924</v>
      </c>
      <c r="D67" s="94" t="s">
        <v>7052</v>
      </c>
      <c r="E67" s="762"/>
      <c r="F67" s="764">
        <v>20000000</v>
      </c>
      <c r="G67" s="94"/>
    </row>
    <row r="68" spans="1:7" ht="20.100000000000001" customHeight="1" x14ac:dyDescent="0.25">
      <c r="A68" s="114">
        <v>35</v>
      </c>
      <c r="B68" s="91" t="s">
        <v>7053</v>
      </c>
      <c r="C68" s="94" t="s">
        <v>7054</v>
      </c>
      <c r="D68" s="94" t="s">
        <v>7055</v>
      </c>
      <c r="E68" s="762"/>
      <c r="F68" s="764">
        <v>20000000</v>
      </c>
      <c r="G68" s="94" t="s">
        <v>1914</v>
      </c>
    </row>
    <row r="69" spans="1:7" ht="20.100000000000001" customHeight="1" x14ac:dyDescent="0.25">
      <c r="A69" s="114">
        <v>36</v>
      </c>
      <c r="B69" s="91" t="s">
        <v>2609</v>
      </c>
      <c r="C69" s="94" t="s">
        <v>3148</v>
      </c>
      <c r="D69" s="94" t="s">
        <v>7055</v>
      </c>
      <c r="E69" s="762"/>
      <c r="F69" s="764">
        <v>20000000</v>
      </c>
      <c r="G69" s="94"/>
    </row>
    <row r="70" spans="1:7" ht="20.100000000000001" customHeight="1" x14ac:dyDescent="0.25">
      <c r="A70" s="114">
        <v>37</v>
      </c>
      <c r="B70" s="91" t="s">
        <v>7056</v>
      </c>
      <c r="C70" s="94" t="s">
        <v>1924</v>
      </c>
      <c r="D70" s="94" t="s">
        <v>7057</v>
      </c>
      <c r="E70" s="764"/>
      <c r="F70" s="764">
        <v>20000000</v>
      </c>
      <c r="G70" s="94"/>
    </row>
    <row r="71" spans="1:7" ht="20.100000000000001" customHeight="1" x14ac:dyDescent="0.25">
      <c r="A71" s="114">
        <v>38</v>
      </c>
      <c r="B71" s="91" t="s">
        <v>7058</v>
      </c>
      <c r="C71" s="94" t="s">
        <v>1924</v>
      </c>
      <c r="D71" s="94" t="s">
        <v>7059</v>
      </c>
      <c r="E71" s="764"/>
      <c r="F71" s="764">
        <v>20000000</v>
      </c>
      <c r="G71" s="94"/>
    </row>
    <row r="72" spans="1:7" ht="20.100000000000001" customHeight="1" x14ac:dyDescent="0.25">
      <c r="A72" s="114">
        <v>39</v>
      </c>
      <c r="B72" s="91" t="s">
        <v>7060</v>
      </c>
      <c r="C72" s="94" t="s">
        <v>7061</v>
      </c>
      <c r="D72" s="94" t="s">
        <v>7059</v>
      </c>
      <c r="E72" s="764"/>
      <c r="F72" s="764">
        <v>20000000</v>
      </c>
      <c r="G72" s="94"/>
    </row>
    <row r="73" spans="1:7" ht="20.100000000000001" customHeight="1" x14ac:dyDescent="0.25">
      <c r="A73" s="114">
        <v>40</v>
      </c>
      <c r="B73" s="91" t="s">
        <v>7062</v>
      </c>
      <c r="C73" s="94" t="s">
        <v>1957</v>
      </c>
      <c r="D73" s="94" t="s">
        <v>7059</v>
      </c>
      <c r="E73" s="762"/>
      <c r="F73" s="764">
        <v>20000000</v>
      </c>
      <c r="G73" s="94"/>
    </row>
    <row r="74" spans="1:7" ht="20.100000000000001" customHeight="1" x14ac:dyDescent="0.25">
      <c r="A74" s="114">
        <v>41</v>
      </c>
      <c r="B74" s="91" t="s">
        <v>7063</v>
      </c>
      <c r="C74" s="94" t="s">
        <v>1957</v>
      </c>
      <c r="D74" s="94" t="s">
        <v>7064</v>
      </c>
      <c r="E74" s="764"/>
      <c r="F74" s="764">
        <v>20000000</v>
      </c>
      <c r="G74" s="94"/>
    </row>
    <row r="75" spans="1:7" ht="20.100000000000001" customHeight="1" x14ac:dyDescent="0.25">
      <c r="A75" s="114">
        <v>42</v>
      </c>
      <c r="B75" s="91" t="s">
        <v>3584</v>
      </c>
      <c r="C75" s="94" t="s">
        <v>1957</v>
      </c>
      <c r="D75" s="94" t="s">
        <v>7065</v>
      </c>
      <c r="E75" s="764"/>
      <c r="F75" s="764">
        <v>20000000</v>
      </c>
      <c r="G75" s="94"/>
    </row>
    <row r="76" spans="1:7" ht="20.100000000000001" customHeight="1" x14ac:dyDescent="0.25">
      <c r="A76" s="114">
        <v>43</v>
      </c>
      <c r="B76" s="91" t="s">
        <v>7066</v>
      </c>
      <c r="C76" s="94" t="s">
        <v>1957</v>
      </c>
      <c r="D76" s="94" t="s">
        <v>7064</v>
      </c>
      <c r="E76" s="764"/>
      <c r="F76" s="764">
        <v>20000000</v>
      </c>
      <c r="G76" s="94"/>
    </row>
    <row r="77" spans="1:7" ht="20.100000000000001" customHeight="1" x14ac:dyDescent="0.25">
      <c r="A77" s="115" t="s">
        <v>1336</v>
      </c>
      <c r="B77" s="117" t="s">
        <v>7067</v>
      </c>
      <c r="C77" s="94"/>
      <c r="D77" s="94"/>
      <c r="E77" s="762"/>
      <c r="F77" s="765">
        <f>SUM(F78:F90)</f>
        <v>260000000</v>
      </c>
      <c r="G77" s="94"/>
    </row>
    <row r="78" spans="1:7" ht="20.100000000000001" customHeight="1" x14ac:dyDescent="0.25">
      <c r="A78" s="114">
        <v>44</v>
      </c>
      <c r="B78" s="91" t="s">
        <v>7068</v>
      </c>
      <c r="C78" s="94" t="s">
        <v>7069</v>
      </c>
      <c r="D78" s="94" t="s">
        <v>1404</v>
      </c>
      <c r="E78" s="762"/>
      <c r="F78" s="764">
        <v>20000000</v>
      </c>
      <c r="G78" s="94"/>
    </row>
    <row r="79" spans="1:7" ht="20.100000000000001" customHeight="1" x14ac:dyDescent="0.25">
      <c r="A79" s="114">
        <v>45</v>
      </c>
      <c r="B79" s="91" t="s">
        <v>534</v>
      </c>
      <c r="C79" s="94" t="s">
        <v>1957</v>
      </c>
      <c r="D79" s="94" t="s">
        <v>1682</v>
      </c>
      <c r="E79" s="762"/>
      <c r="F79" s="764">
        <v>20000000</v>
      </c>
      <c r="G79" s="94"/>
    </row>
    <row r="80" spans="1:7" ht="20.100000000000001" customHeight="1" x14ac:dyDescent="0.25">
      <c r="A80" s="114">
        <v>46</v>
      </c>
      <c r="B80" s="91" t="s">
        <v>7070</v>
      </c>
      <c r="C80" s="94" t="s">
        <v>1957</v>
      </c>
      <c r="D80" s="94" t="s">
        <v>7071</v>
      </c>
      <c r="E80" s="762"/>
      <c r="F80" s="764">
        <v>20000000</v>
      </c>
      <c r="G80" s="94"/>
    </row>
    <row r="81" spans="1:7" ht="20.100000000000001" customHeight="1" x14ac:dyDescent="0.25">
      <c r="A81" s="114">
        <v>47</v>
      </c>
      <c r="B81" s="91" t="s">
        <v>1781</v>
      </c>
      <c r="C81" s="94" t="s">
        <v>1924</v>
      </c>
      <c r="D81" s="94" t="s">
        <v>7072</v>
      </c>
      <c r="E81" s="764"/>
      <c r="F81" s="764">
        <v>20000000</v>
      </c>
      <c r="G81" s="94"/>
    </row>
    <row r="82" spans="1:7" ht="20.100000000000001" customHeight="1" x14ac:dyDescent="0.25">
      <c r="A82" s="114">
        <v>48</v>
      </c>
      <c r="B82" s="91" t="s">
        <v>7073</v>
      </c>
      <c r="C82" s="94" t="s">
        <v>1957</v>
      </c>
      <c r="D82" s="94" t="s">
        <v>7071</v>
      </c>
      <c r="E82" s="764"/>
      <c r="F82" s="764">
        <v>20000000</v>
      </c>
      <c r="G82" s="94"/>
    </row>
    <row r="83" spans="1:7" ht="20.100000000000001" customHeight="1" x14ac:dyDescent="0.25">
      <c r="A83" s="114">
        <v>49</v>
      </c>
      <c r="B83" s="91" t="s">
        <v>7074</v>
      </c>
      <c r="C83" s="94" t="s">
        <v>6993</v>
      </c>
      <c r="D83" s="94" t="s">
        <v>1578</v>
      </c>
      <c r="E83" s="764"/>
      <c r="F83" s="764">
        <v>20000000</v>
      </c>
      <c r="G83" s="94"/>
    </row>
    <row r="84" spans="1:7" ht="20.100000000000001" customHeight="1" x14ac:dyDescent="0.25">
      <c r="A84" s="114">
        <v>50</v>
      </c>
      <c r="B84" s="91" t="s">
        <v>7075</v>
      </c>
      <c r="C84" s="94" t="s">
        <v>1943</v>
      </c>
      <c r="D84" s="94" t="s">
        <v>1682</v>
      </c>
      <c r="E84" s="762"/>
      <c r="F84" s="764">
        <v>20000000</v>
      </c>
      <c r="G84" s="94"/>
    </row>
    <row r="85" spans="1:7" ht="20.100000000000001" customHeight="1" x14ac:dyDescent="0.25">
      <c r="A85" s="114">
        <v>51</v>
      </c>
      <c r="B85" s="91" t="s">
        <v>7076</v>
      </c>
      <c r="C85" s="94" t="s">
        <v>1943</v>
      </c>
      <c r="D85" s="94" t="s">
        <v>7077</v>
      </c>
      <c r="E85" s="762"/>
      <c r="F85" s="764">
        <v>20000000</v>
      </c>
      <c r="G85" s="94"/>
    </row>
    <row r="86" spans="1:7" ht="20.100000000000001" customHeight="1" x14ac:dyDescent="0.25">
      <c r="A86" s="114">
        <v>52</v>
      </c>
      <c r="B86" s="91" t="s">
        <v>7078</v>
      </c>
      <c r="C86" s="94" t="s">
        <v>1943</v>
      </c>
      <c r="D86" s="94" t="s">
        <v>7079</v>
      </c>
      <c r="E86" s="762"/>
      <c r="F86" s="764">
        <v>20000000</v>
      </c>
      <c r="G86" s="94"/>
    </row>
    <row r="87" spans="1:7" ht="20.100000000000001" customHeight="1" x14ac:dyDescent="0.25">
      <c r="A87" s="114">
        <v>53</v>
      </c>
      <c r="B87" s="91" t="s">
        <v>7080</v>
      </c>
      <c r="C87" s="94" t="s">
        <v>1943</v>
      </c>
      <c r="D87" s="94" t="s">
        <v>1578</v>
      </c>
      <c r="E87" s="762"/>
      <c r="F87" s="764">
        <v>20000000</v>
      </c>
      <c r="G87" s="94"/>
    </row>
    <row r="88" spans="1:7" ht="20.100000000000001" customHeight="1" x14ac:dyDescent="0.25">
      <c r="A88" s="114">
        <v>54</v>
      </c>
      <c r="B88" s="91" t="s">
        <v>2609</v>
      </c>
      <c r="C88" s="94" t="s">
        <v>1943</v>
      </c>
      <c r="D88" s="94" t="s">
        <v>7081</v>
      </c>
      <c r="E88" s="762"/>
      <c r="F88" s="764">
        <v>20000000</v>
      </c>
      <c r="G88" s="94"/>
    </row>
    <row r="89" spans="1:7" ht="20.100000000000001" customHeight="1" x14ac:dyDescent="0.25">
      <c r="A89" s="114">
        <v>55</v>
      </c>
      <c r="B89" s="91" t="s">
        <v>7082</v>
      </c>
      <c r="C89" s="94" t="s">
        <v>1943</v>
      </c>
      <c r="D89" s="94" t="s">
        <v>7081</v>
      </c>
      <c r="E89" s="762"/>
      <c r="F89" s="764">
        <v>20000000</v>
      </c>
      <c r="G89" s="94"/>
    </row>
    <row r="90" spans="1:7" ht="20.100000000000001" customHeight="1" x14ac:dyDescent="0.25">
      <c r="A90" s="114">
        <v>56</v>
      </c>
      <c r="B90" s="91" t="s">
        <v>1458</v>
      </c>
      <c r="C90" s="94" t="s">
        <v>1943</v>
      </c>
      <c r="D90" s="94" t="s">
        <v>7079</v>
      </c>
      <c r="E90" s="762"/>
      <c r="F90" s="764">
        <v>20000000</v>
      </c>
      <c r="G90" s="94"/>
    </row>
    <row r="91" spans="1:7" ht="20.100000000000001" customHeight="1" x14ac:dyDescent="0.25">
      <c r="A91" s="115" t="s">
        <v>1338</v>
      </c>
      <c r="B91" s="117" t="s">
        <v>7083</v>
      </c>
      <c r="C91" s="94"/>
      <c r="D91" s="94"/>
      <c r="E91" s="765">
        <f>E98</f>
        <v>40000000</v>
      </c>
      <c r="F91" s="765">
        <f>SUM(F92:F100)</f>
        <v>160000000</v>
      </c>
      <c r="G91" s="94"/>
    </row>
    <row r="92" spans="1:7" ht="20.100000000000001" customHeight="1" x14ac:dyDescent="0.25">
      <c r="A92" s="114">
        <v>57</v>
      </c>
      <c r="B92" s="91" t="s">
        <v>7084</v>
      </c>
      <c r="C92" s="94" t="s">
        <v>1957</v>
      </c>
      <c r="D92" s="94" t="s">
        <v>7085</v>
      </c>
      <c r="E92" s="764"/>
      <c r="F92" s="764">
        <v>20000000</v>
      </c>
      <c r="G92" s="94"/>
    </row>
    <row r="93" spans="1:7" ht="20.100000000000001" customHeight="1" x14ac:dyDescent="0.25">
      <c r="A93" s="114">
        <v>58</v>
      </c>
      <c r="B93" s="91" t="s">
        <v>7086</v>
      </c>
      <c r="C93" s="94" t="s">
        <v>1957</v>
      </c>
      <c r="D93" s="94" t="s">
        <v>7087</v>
      </c>
      <c r="E93" s="764"/>
      <c r="F93" s="764">
        <v>20000000</v>
      </c>
      <c r="G93" s="94"/>
    </row>
    <row r="94" spans="1:7" ht="20.100000000000001" customHeight="1" x14ac:dyDescent="0.25">
      <c r="A94" s="114">
        <v>59</v>
      </c>
      <c r="B94" s="91" t="s">
        <v>7088</v>
      </c>
      <c r="C94" s="94" t="s">
        <v>6993</v>
      </c>
      <c r="D94" s="94" t="s">
        <v>7089</v>
      </c>
      <c r="E94" s="762"/>
      <c r="F94" s="764">
        <v>20000000</v>
      </c>
      <c r="G94" s="94"/>
    </row>
    <row r="95" spans="1:7" ht="20.100000000000001" customHeight="1" x14ac:dyDescent="0.25">
      <c r="A95" s="114">
        <v>60</v>
      </c>
      <c r="B95" s="91" t="s">
        <v>7090</v>
      </c>
      <c r="C95" s="94" t="s">
        <v>6993</v>
      </c>
      <c r="D95" s="94" t="s">
        <v>6994</v>
      </c>
      <c r="E95" s="764"/>
      <c r="F95" s="764">
        <v>20000000</v>
      </c>
      <c r="G95" s="94"/>
    </row>
    <row r="96" spans="1:7" ht="20.100000000000001" customHeight="1" x14ac:dyDescent="0.25">
      <c r="A96" s="114">
        <v>61</v>
      </c>
      <c r="B96" s="91" t="s">
        <v>7091</v>
      </c>
      <c r="C96" s="94" t="s">
        <v>7092</v>
      </c>
      <c r="D96" s="94" t="s">
        <v>6994</v>
      </c>
      <c r="E96" s="762"/>
      <c r="F96" s="764">
        <v>20000000</v>
      </c>
      <c r="G96" s="94"/>
    </row>
    <row r="97" spans="1:7" ht="20.100000000000001" customHeight="1" x14ac:dyDescent="0.25">
      <c r="A97" s="114">
        <v>62</v>
      </c>
      <c r="B97" s="91" t="s">
        <v>7093</v>
      </c>
      <c r="C97" s="94" t="s">
        <v>1943</v>
      </c>
      <c r="D97" s="94" t="s">
        <v>7089</v>
      </c>
      <c r="E97" s="762"/>
      <c r="F97" s="764">
        <v>20000000</v>
      </c>
      <c r="G97" s="94"/>
    </row>
    <row r="98" spans="1:7" ht="20.100000000000001" customHeight="1" x14ac:dyDescent="0.25">
      <c r="A98" s="114">
        <v>63</v>
      </c>
      <c r="B98" s="91" t="s">
        <v>7094</v>
      </c>
      <c r="C98" s="94" t="s">
        <v>1943</v>
      </c>
      <c r="D98" s="94" t="s">
        <v>7095</v>
      </c>
      <c r="E98" s="764">
        <v>40000000</v>
      </c>
      <c r="F98" s="762"/>
      <c r="G98" s="94"/>
    </row>
    <row r="99" spans="1:7" ht="20.100000000000001" customHeight="1" x14ac:dyDescent="0.25">
      <c r="A99" s="114">
        <v>64</v>
      </c>
      <c r="B99" s="91" t="s">
        <v>7096</v>
      </c>
      <c r="C99" s="94" t="s">
        <v>1957</v>
      </c>
      <c r="D99" s="94" t="s">
        <v>458</v>
      </c>
      <c r="E99" s="764"/>
      <c r="F99" s="764">
        <v>20000000</v>
      </c>
      <c r="G99" s="94"/>
    </row>
    <row r="100" spans="1:7" ht="20.100000000000001" customHeight="1" x14ac:dyDescent="0.25">
      <c r="A100" s="114">
        <v>65</v>
      </c>
      <c r="B100" s="91" t="s">
        <v>506</v>
      </c>
      <c r="C100" s="94" t="s">
        <v>1957</v>
      </c>
      <c r="D100" s="94" t="s">
        <v>7097</v>
      </c>
      <c r="E100" s="762"/>
      <c r="F100" s="764">
        <v>20000000</v>
      </c>
      <c r="G100" s="94"/>
    </row>
    <row r="101" spans="1:7" ht="20.100000000000001" customHeight="1" x14ac:dyDescent="0.25">
      <c r="A101" s="115" t="s">
        <v>1340</v>
      </c>
      <c r="B101" s="117" t="s">
        <v>6995</v>
      </c>
      <c r="C101" s="94"/>
      <c r="D101" s="94"/>
      <c r="E101" s="166"/>
      <c r="F101" s="765">
        <f>SUM(F102:F104)</f>
        <v>60000000</v>
      </c>
      <c r="G101" s="94"/>
    </row>
    <row r="102" spans="1:7" ht="20.100000000000001" customHeight="1" x14ac:dyDescent="0.25">
      <c r="A102" s="114">
        <v>66</v>
      </c>
      <c r="B102" s="91" t="s">
        <v>7098</v>
      </c>
      <c r="C102" s="94" t="s">
        <v>7099</v>
      </c>
      <c r="D102" s="94" t="s">
        <v>7100</v>
      </c>
      <c r="E102" s="762"/>
      <c r="F102" s="764">
        <v>20000000</v>
      </c>
      <c r="G102" s="94"/>
    </row>
    <row r="103" spans="1:7" ht="20.100000000000001" customHeight="1" x14ac:dyDescent="0.25">
      <c r="A103" s="114">
        <v>67</v>
      </c>
      <c r="B103" s="91" t="s">
        <v>7101</v>
      </c>
      <c r="C103" s="94" t="s">
        <v>1943</v>
      </c>
      <c r="D103" s="94" t="s">
        <v>7100</v>
      </c>
      <c r="E103" s="762"/>
      <c r="F103" s="764">
        <v>20000000</v>
      </c>
      <c r="G103" s="94"/>
    </row>
    <row r="104" spans="1:7" ht="20.100000000000001" customHeight="1" x14ac:dyDescent="0.25">
      <c r="A104" s="755">
        <v>68</v>
      </c>
      <c r="B104" s="91" t="s">
        <v>7102</v>
      </c>
      <c r="C104" s="94" t="s">
        <v>1943</v>
      </c>
      <c r="D104" s="94" t="s">
        <v>7103</v>
      </c>
      <c r="E104" s="761"/>
      <c r="F104" s="764">
        <v>20000000</v>
      </c>
      <c r="G104" s="94"/>
    </row>
    <row r="105" spans="1:7" ht="16.5" x14ac:dyDescent="0.25">
      <c r="A105" s="767" t="s">
        <v>8650</v>
      </c>
      <c r="B105" s="767"/>
      <c r="C105" s="69"/>
      <c r="D105" s="70"/>
      <c r="E105" s="67"/>
      <c r="F105" s="67"/>
      <c r="G105" s="68"/>
    </row>
    <row r="106" spans="1:7" ht="16.5" x14ac:dyDescent="0.25">
      <c r="A106" s="766" t="s">
        <v>1919</v>
      </c>
      <c r="B106" s="766"/>
      <c r="C106" s="766"/>
      <c r="D106" s="766"/>
      <c r="E106" s="766"/>
      <c r="F106" s="67"/>
      <c r="G106" s="68"/>
    </row>
    <row r="107" spans="1:7" ht="16.5" x14ac:dyDescent="0.25">
      <c r="A107" s="766" t="s">
        <v>8649</v>
      </c>
      <c r="B107" s="766"/>
      <c r="C107" s="766"/>
      <c r="D107" s="766"/>
      <c r="E107" s="766"/>
      <c r="F107" s="67"/>
      <c r="G107" s="68"/>
    </row>
  </sheetData>
  <mergeCells count="8">
    <mergeCell ref="A106:E106"/>
    <mergeCell ref="A105:B105"/>
    <mergeCell ref="A107:E107"/>
    <mergeCell ref="A1:G1"/>
    <mergeCell ref="A2:G2"/>
    <mergeCell ref="A3:G3"/>
    <mergeCell ref="A4:G4"/>
    <mergeCell ref="B32:C3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6"/>
  <sheetViews>
    <sheetView workbookViewId="0">
      <selection activeCell="A2" sqref="A2:G2"/>
    </sheetView>
  </sheetViews>
  <sheetFormatPr defaultRowHeight="15" x14ac:dyDescent="0.25"/>
  <cols>
    <col min="1" max="1" width="7" customWidth="1"/>
    <col min="2" max="2" width="26.42578125" customWidth="1"/>
    <col min="3" max="3" width="23.7109375" customWidth="1"/>
    <col min="4" max="4" width="19" customWidth="1"/>
    <col min="5" max="5" width="17.42578125" customWidth="1"/>
    <col min="6" max="6" width="16.5703125" customWidth="1"/>
    <col min="7" max="7" width="12.85546875" customWidth="1"/>
  </cols>
  <sheetData>
    <row r="1" spans="1:7" ht="18.75" x14ac:dyDescent="0.3">
      <c r="A1" s="716" t="s">
        <v>8651</v>
      </c>
      <c r="B1" s="716"/>
      <c r="C1" s="716"/>
      <c r="D1" s="716"/>
      <c r="E1" s="716"/>
      <c r="F1" s="716"/>
      <c r="G1" s="716"/>
    </row>
    <row r="2" spans="1:7" ht="18.75" x14ac:dyDescent="0.3">
      <c r="A2" s="768" t="s">
        <v>7104</v>
      </c>
      <c r="B2" s="768"/>
      <c r="C2" s="768"/>
      <c r="D2" s="768"/>
      <c r="E2" s="768"/>
      <c r="F2" s="768"/>
      <c r="G2" s="768"/>
    </row>
    <row r="3" spans="1:7" ht="18.75" x14ac:dyDescent="0.25">
      <c r="A3" s="715" t="s">
        <v>7105</v>
      </c>
      <c r="B3" s="715"/>
      <c r="C3" s="715"/>
      <c r="D3" s="715"/>
      <c r="E3" s="715"/>
      <c r="F3" s="715"/>
      <c r="G3" s="715"/>
    </row>
    <row r="4" spans="1:7" ht="16.5" x14ac:dyDescent="0.25">
      <c r="A4" s="769" t="s">
        <v>1933</v>
      </c>
      <c r="B4" s="769"/>
      <c r="C4" s="769"/>
      <c r="D4" s="769"/>
      <c r="E4" s="769"/>
      <c r="F4" s="769"/>
      <c r="G4" s="769"/>
    </row>
    <row r="5" spans="1:7" ht="18.75" x14ac:dyDescent="0.3">
      <c r="A5" s="71"/>
      <c r="B5" s="72"/>
      <c r="C5" s="73"/>
      <c r="D5" s="73"/>
      <c r="E5" s="73"/>
      <c r="F5" s="73"/>
      <c r="G5" s="71"/>
    </row>
    <row r="6" spans="1:7" ht="63" x14ac:dyDescent="0.25">
      <c r="A6" s="777" t="s">
        <v>1936</v>
      </c>
      <c r="B6" s="777" t="s">
        <v>0</v>
      </c>
      <c r="C6" s="777" t="s">
        <v>1937</v>
      </c>
      <c r="D6" s="777" t="s">
        <v>1938</v>
      </c>
      <c r="E6" s="777" t="s">
        <v>1939</v>
      </c>
      <c r="F6" s="777" t="s">
        <v>1940</v>
      </c>
      <c r="G6" s="777" t="s">
        <v>3</v>
      </c>
    </row>
    <row r="7" spans="1:7" ht="15.75" x14ac:dyDescent="0.25">
      <c r="A7" s="24" t="s">
        <v>4</v>
      </c>
      <c r="B7" s="24" t="s">
        <v>5</v>
      </c>
      <c r="C7" s="24" t="s">
        <v>1381</v>
      </c>
      <c r="D7" s="24" t="s">
        <v>1380</v>
      </c>
      <c r="E7" s="24" t="s">
        <v>6</v>
      </c>
      <c r="F7" s="24" t="s">
        <v>7</v>
      </c>
      <c r="G7" s="24" t="s">
        <v>1931</v>
      </c>
    </row>
    <row r="8" spans="1:7" ht="20.100000000000001" customHeight="1" x14ac:dyDescent="0.25">
      <c r="A8" s="112" t="s">
        <v>1382</v>
      </c>
      <c r="B8" s="770" t="s">
        <v>1383</v>
      </c>
      <c r="C8" s="771"/>
      <c r="D8" s="772"/>
      <c r="E8" s="778">
        <f>E9+E13+E21+E28+E38+E44+E48+E60+E67+E84+E91+E95+E100+E103+E108+E129+E132+E139</f>
        <v>6160000000</v>
      </c>
      <c r="F8" s="779"/>
      <c r="G8" s="773"/>
    </row>
    <row r="9" spans="1:7" ht="20.100000000000001" customHeight="1" x14ac:dyDescent="0.25">
      <c r="A9" s="112" t="s">
        <v>1324</v>
      </c>
      <c r="B9" s="770" t="s">
        <v>7106</v>
      </c>
      <c r="C9" s="771"/>
      <c r="D9" s="772"/>
      <c r="E9" s="778">
        <f>SUM(E10:E12)</f>
        <v>120000000</v>
      </c>
      <c r="F9" s="779"/>
      <c r="G9" s="773"/>
    </row>
    <row r="10" spans="1:7" ht="20.100000000000001" customHeight="1" x14ac:dyDescent="0.25">
      <c r="A10" s="114">
        <v>1</v>
      </c>
      <c r="B10" s="192" t="s">
        <v>7107</v>
      </c>
      <c r="C10" s="771" t="s">
        <v>1922</v>
      </c>
      <c r="D10" s="192" t="s">
        <v>7108</v>
      </c>
      <c r="E10" s="779">
        <v>40000000</v>
      </c>
      <c r="F10" s="779"/>
      <c r="G10" s="771"/>
    </row>
    <row r="11" spans="1:7" ht="20.100000000000001" customHeight="1" x14ac:dyDescent="0.25">
      <c r="A11" s="114">
        <v>2</v>
      </c>
      <c r="B11" s="192" t="s">
        <v>7109</v>
      </c>
      <c r="C11" s="771" t="s">
        <v>7110</v>
      </c>
      <c r="D11" s="192" t="s">
        <v>2203</v>
      </c>
      <c r="E11" s="779">
        <v>40000000</v>
      </c>
      <c r="F11" s="779"/>
      <c r="G11" s="771"/>
    </row>
    <row r="12" spans="1:7" ht="20.100000000000001" customHeight="1" x14ac:dyDescent="0.25">
      <c r="A12" s="114">
        <v>3</v>
      </c>
      <c r="B12" s="192" t="s">
        <v>7111</v>
      </c>
      <c r="C12" s="771" t="s">
        <v>1922</v>
      </c>
      <c r="D12" s="192" t="s">
        <v>7112</v>
      </c>
      <c r="E12" s="779">
        <v>40000000</v>
      </c>
      <c r="F12" s="779"/>
      <c r="G12" s="771"/>
    </row>
    <row r="13" spans="1:7" ht="20.100000000000001" customHeight="1" x14ac:dyDescent="0.25">
      <c r="A13" s="115" t="s">
        <v>1326</v>
      </c>
      <c r="B13" s="474" t="s">
        <v>7113</v>
      </c>
      <c r="C13" s="771"/>
      <c r="D13" s="192"/>
      <c r="E13" s="778">
        <f>SUM(E14:E20)</f>
        <v>280000000</v>
      </c>
      <c r="F13" s="779"/>
      <c r="G13" s="771"/>
    </row>
    <row r="14" spans="1:7" ht="20.100000000000001" customHeight="1" x14ac:dyDescent="0.25">
      <c r="A14" s="114">
        <v>4</v>
      </c>
      <c r="B14" s="192" t="s">
        <v>7114</v>
      </c>
      <c r="C14" s="771" t="s">
        <v>1922</v>
      </c>
      <c r="D14" s="192" t="s">
        <v>7115</v>
      </c>
      <c r="E14" s="779">
        <v>40000000</v>
      </c>
      <c r="F14" s="779"/>
      <c r="G14" s="771"/>
    </row>
    <row r="15" spans="1:7" ht="20.100000000000001" customHeight="1" x14ac:dyDescent="0.25">
      <c r="A15" s="94">
        <v>5</v>
      </c>
      <c r="B15" s="192" t="s">
        <v>7116</v>
      </c>
      <c r="C15" s="774" t="s">
        <v>3712</v>
      </c>
      <c r="D15" s="192" t="s">
        <v>7117</v>
      </c>
      <c r="E15" s="779">
        <v>40000000</v>
      </c>
      <c r="F15" s="779"/>
      <c r="G15" s="771"/>
    </row>
    <row r="16" spans="1:7" ht="20.100000000000001" customHeight="1" x14ac:dyDescent="0.25">
      <c r="A16" s="114">
        <v>6</v>
      </c>
      <c r="B16" s="192" t="s">
        <v>7118</v>
      </c>
      <c r="C16" s="771" t="s">
        <v>7119</v>
      </c>
      <c r="D16" s="192" t="s">
        <v>7120</v>
      </c>
      <c r="E16" s="779">
        <v>40000000</v>
      </c>
      <c r="F16" s="779"/>
      <c r="G16" s="771"/>
    </row>
    <row r="17" spans="1:7" ht="20.100000000000001" customHeight="1" x14ac:dyDescent="0.25">
      <c r="A17" s="114">
        <v>7</v>
      </c>
      <c r="B17" s="192" t="s">
        <v>7121</v>
      </c>
      <c r="C17" s="771" t="s">
        <v>7119</v>
      </c>
      <c r="D17" s="192" t="s">
        <v>7120</v>
      </c>
      <c r="E17" s="779">
        <v>40000000</v>
      </c>
      <c r="F17" s="779"/>
      <c r="G17" s="771"/>
    </row>
    <row r="18" spans="1:7" ht="20.100000000000001" customHeight="1" x14ac:dyDescent="0.25">
      <c r="A18" s="114">
        <v>8</v>
      </c>
      <c r="B18" s="192" t="s">
        <v>7122</v>
      </c>
      <c r="C18" s="771" t="s">
        <v>1922</v>
      </c>
      <c r="D18" s="192" t="s">
        <v>7115</v>
      </c>
      <c r="E18" s="779">
        <v>40000000</v>
      </c>
      <c r="F18" s="779"/>
      <c r="G18" s="771"/>
    </row>
    <row r="19" spans="1:7" ht="20.100000000000001" customHeight="1" x14ac:dyDescent="0.25">
      <c r="A19" s="114">
        <v>9</v>
      </c>
      <c r="B19" s="192" t="s">
        <v>7123</v>
      </c>
      <c r="C19" s="771" t="s">
        <v>1922</v>
      </c>
      <c r="D19" s="192" t="s">
        <v>7124</v>
      </c>
      <c r="E19" s="779">
        <v>40000000</v>
      </c>
      <c r="F19" s="779"/>
      <c r="G19" s="771"/>
    </row>
    <row r="20" spans="1:7" ht="20.100000000000001" customHeight="1" x14ac:dyDescent="0.25">
      <c r="A20" s="114">
        <v>10</v>
      </c>
      <c r="B20" s="192" t="s">
        <v>7125</v>
      </c>
      <c r="C20" s="771" t="s">
        <v>7119</v>
      </c>
      <c r="D20" s="192" t="s">
        <v>7115</v>
      </c>
      <c r="E20" s="779">
        <v>40000000</v>
      </c>
      <c r="F20" s="779"/>
      <c r="G20" s="771"/>
    </row>
    <row r="21" spans="1:7" ht="20.100000000000001" customHeight="1" x14ac:dyDescent="0.25">
      <c r="A21" s="115" t="s">
        <v>1328</v>
      </c>
      <c r="B21" s="474" t="s">
        <v>7126</v>
      </c>
      <c r="C21" s="771"/>
      <c r="D21" s="192"/>
      <c r="E21" s="778">
        <f>SUM(E22:E27)</f>
        <v>240000000</v>
      </c>
      <c r="F21" s="779"/>
      <c r="G21" s="771"/>
    </row>
    <row r="22" spans="1:7" ht="20.100000000000001" customHeight="1" x14ac:dyDescent="0.25">
      <c r="A22" s="114">
        <v>11</v>
      </c>
      <c r="B22" s="186" t="s">
        <v>7127</v>
      </c>
      <c r="C22" s="771" t="s">
        <v>1924</v>
      </c>
      <c r="D22" s="186" t="s">
        <v>7128</v>
      </c>
      <c r="E22" s="779">
        <v>40000000</v>
      </c>
      <c r="F22" s="779"/>
      <c r="G22" s="771"/>
    </row>
    <row r="23" spans="1:7" ht="20.100000000000001" customHeight="1" x14ac:dyDescent="0.25">
      <c r="A23" s="114">
        <v>12</v>
      </c>
      <c r="B23" s="186" t="s">
        <v>7129</v>
      </c>
      <c r="C23" s="771" t="s">
        <v>1957</v>
      </c>
      <c r="D23" s="186" t="s">
        <v>7130</v>
      </c>
      <c r="E23" s="779">
        <v>40000000</v>
      </c>
      <c r="F23" s="779"/>
      <c r="G23" s="771"/>
    </row>
    <row r="24" spans="1:7" ht="20.100000000000001" customHeight="1" x14ac:dyDescent="0.25">
      <c r="A24" s="114">
        <v>13</v>
      </c>
      <c r="B24" s="186" t="s">
        <v>7131</v>
      </c>
      <c r="C24" s="771" t="s">
        <v>7119</v>
      </c>
      <c r="D24" s="186" t="s">
        <v>5883</v>
      </c>
      <c r="E24" s="779">
        <v>40000000</v>
      </c>
      <c r="F24" s="779"/>
      <c r="G24" s="771"/>
    </row>
    <row r="25" spans="1:7" ht="20.100000000000001" customHeight="1" x14ac:dyDescent="0.25">
      <c r="A25" s="114">
        <v>14</v>
      </c>
      <c r="B25" s="186" t="s">
        <v>23</v>
      </c>
      <c r="C25" s="771" t="s">
        <v>7119</v>
      </c>
      <c r="D25" s="186" t="s">
        <v>7132</v>
      </c>
      <c r="E25" s="779">
        <v>40000000</v>
      </c>
      <c r="F25" s="779"/>
      <c r="G25" s="771"/>
    </row>
    <row r="26" spans="1:7" ht="20.100000000000001" customHeight="1" x14ac:dyDescent="0.25">
      <c r="A26" s="114">
        <v>15</v>
      </c>
      <c r="B26" s="186" t="s">
        <v>7133</v>
      </c>
      <c r="C26" s="771" t="s">
        <v>7119</v>
      </c>
      <c r="D26" s="186" t="s">
        <v>7134</v>
      </c>
      <c r="E26" s="779">
        <v>40000000</v>
      </c>
      <c r="F26" s="779"/>
      <c r="G26" s="771"/>
    </row>
    <row r="27" spans="1:7" ht="20.100000000000001" customHeight="1" x14ac:dyDescent="0.25">
      <c r="A27" s="114">
        <v>16</v>
      </c>
      <c r="B27" s="186" t="s">
        <v>6502</v>
      </c>
      <c r="C27" s="771" t="s">
        <v>7119</v>
      </c>
      <c r="D27" s="186" t="s">
        <v>7134</v>
      </c>
      <c r="E27" s="779">
        <v>40000000</v>
      </c>
      <c r="F27" s="779"/>
      <c r="G27" s="771"/>
    </row>
    <row r="28" spans="1:7" ht="20.100000000000001" customHeight="1" x14ac:dyDescent="0.25">
      <c r="A28" s="115" t="s">
        <v>1330</v>
      </c>
      <c r="B28" s="126" t="s">
        <v>7135</v>
      </c>
      <c r="C28" s="771"/>
      <c r="D28" s="186"/>
      <c r="E28" s="778">
        <f>SUM(E29:E37)</f>
        <v>360000000</v>
      </c>
      <c r="F28" s="779"/>
      <c r="G28" s="771"/>
    </row>
    <row r="29" spans="1:7" ht="20.100000000000001" customHeight="1" x14ac:dyDescent="0.25">
      <c r="A29" s="114">
        <v>17</v>
      </c>
      <c r="B29" s="192" t="s">
        <v>7136</v>
      </c>
      <c r="C29" s="771" t="s">
        <v>1922</v>
      </c>
      <c r="D29" s="192" t="s">
        <v>39</v>
      </c>
      <c r="E29" s="779">
        <v>40000000</v>
      </c>
      <c r="F29" s="779"/>
      <c r="G29" s="771"/>
    </row>
    <row r="30" spans="1:7" ht="20.100000000000001" customHeight="1" x14ac:dyDescent="0.25">
      <c r="A30" s="114">
        <v>18</v>
      </c>
      <c r="B30" s="192" t="s">
        <v>2010</v>
      </c>
      <c r="C30" s="771" t="s">
        <v>7119</v>
      </c>
      <c r="D30" s="192" t="s">
        <v>7137</v>
      </c>
      <c r="E30" s="779">
        <v>40000000</v>
      </c>
      <c r="F30" s="779"/>
      <c r="G30" s="771"/>
    </row>
    <row r="31" spans="1:7" ht="20.100000000000001" customHeight="1" x14ac:dyDescent="0.25">
      <c r="A31" s="114">
        <v>19</v>
      </c>
      <c r="B31" s="192" t="s">
        <v>7138</v>
      </c>
      <c r="C31" s="771" t="s">
        <v>7119</v>
      </c>
      <c r="D31" s="192" t="s">
        <v>7139</v>
      </c>
      <c r="E31" s="779">
        <v>40000000</v>
      </c>
      <c r="F31" s="779"/>
      <c r="G31" s="771"/>
    </row>
    <row r="32" spans="1:7" ht="20.100000000000001" customHeight="1" x14ac:dyDescent="0.25">
      <c r="A32" s="114">
        <v>20</v>
      </c>
      <c r="B32" s="192" t="s">
        <v>7140</v>
      </c>
      <c r="C32" s="771" t="s">
        <v>1957</v>
      </c>
      <c r="D32" s="192" t="s">
        <v>7141</v>
      </c>
      <c r="E32" s="779">
        <v>40000000</v>
      </c>
      <c r="F32" s="779"/>
      <c r="G32" s="771"/>
    </row>
    <row r="33" spans="1:7" ht="20.100000000000001" customHeight="1" x14ac:dyDescent="0.25">
      <c r="A33" s="114">
        <v>21</v>
      </c>
      <c r="B33" s="192" t="s">
        <v>7142</v>
      </c>
      <c r="C33" s="771" t="s">
        <v>7119</v>
      </c>
      <c r="D33" s="192" t="s">
        <v>7143</v>
      </c>
      <c r="E33" s="779">
        <v>40000000</v>
      </c>
      <c r="F33" s="779"/>
      <c r="G33" s="771"/>
    </row>
    <row r="34" spans="1:7" ht="20.100000000000001" customHeight="1" x14ac:dyDescent="0.25">
      <c r="A34" s="114">
        <v>22</v>
      </c>
      <c r="B34" s="192" t="s">
        <v>7144</v>
      </c>
      <c r="C34" s="771" t="s">
        <v>7119</v>
      </c>
      <c r="D34" s="192" t="s">
        <v>7137</v>
      </c>
      <c r="E34" s="779">
        <v>40000000</v>
      </c>
      <c r="F34" s="779"/>
      <c r="G34" s="771"/>
    </row>
    <row r="35" spans="1:7" ht="20.100000000000001" customHeight="1" x14ac:dyDescent="0.25">
      <c r="A35" s="114">
        <v>23</v>
      </c>
      <c r="B35" s="192" t="s">
        <v>7145</v>
      </c>
      <c r="C35" s="771" t="s">
        <v>7119</v>
      </c>
      <c r="D35" s="192" t="s">
        <v>7146</v>
      </c>
      <c r="E35" s="779">
        <v>40000000</v>
      </c>
      <c r="F35" s="779"/>
      <c r="G35" s="771"/>
    </row>
    <row r="36" spans="1:7" ht="20.100000000000001" customHeight="1" x14ac:dyDescent="0.25">
      <c r="A36" s="114">
        <v>24</v>
      </c>
      <c r="B36" s="192" t="s">
        <v>7147</v>
      </c>
      <c r="C36" s="771" t="s">
        <v>7119</v>
      </c>
      <c r="D36" s="192" t="s">
        <v>2070</v>
      </c>
      <c r="E36" s="779">
        <v>40000000</v>
      </c>
      <c r="F36" s="779"/>
      <c r="G36" s="771"/>
    </row>
    <row r="37" spans="1:7" ht="20.100000000000001" customHeight="1" x14ac:dyDescent="0.25">
      <c r="A37" s="114">
        <v>25</v>
      </c>
      <c r="B37" s="192" t="s">
        <v>7148</v>
      </c>
      <c r="C37" s="771" t="s">
        <v>1924</v>
      </c>
      <c r="D37" s="192" t="s">
        <v>7149</v>
      </c>
      <c r="E37" s="779">
        <v>40000000</v>
      </c>
      <c r="F37" s="779"/>
      <c r="G37" s="771"/>
    </row>
    <row r="38" spans="1:7" ht="20.100000000000001" customHeight="1" x14ac:dyDescent="0.25">
      <c r="A38" s="115" t="s">
        <v>1332</v>
      </c>
      <c r="B38" s="474" t="s">
        <v>7150</v>
      </c>
      <c r="C38" s="771"/>
      <c r="D38" s="192"/>
      <c r="E38" s="778">
        <f>SUM(E39:E43)</f>
        <v>200000000</v>
      </c>
      <c r="F38" s="779"/>
      <c r="G38" s="771"/>
    </row>
    <row r="39" spans="1:7" ht="20.100000000000001" customHeight="1" x14ac:dyDescent="0.25">
      <c r="A39" s="114">
        <v>26</v>
      </c>
      <c r="B39" s="192" t="s">
        <v>7151</v>
      </c>
      <c r="C39" s="771" t="s">
        <v>1957</v>
      </c>
      <c r="D39" s="192" t="s">
        <v>7152</v>
      </c>
      <c r="E39" s="779">
        <v>40000000</v>
      </c>
      <c r="F39" s="779"/>
      <c r="G39" s="771"/>
    </row>
    <row r="40" spans="1:7" ht="20.100000000000001" customHeight="1" x14ac:dyDescent="0.25">
      <c r="A40" s="114">
        <v>27</v>
      </c>
      <c r="B40" s="186" t="s">
        <v>7153</v>
      </c>
      <c r="C40" s="771" t="s">
        <v>1922</v>
      </c>
      <c r="D40" s="192" t="s">
        <v>7154</v>
      </c>
      <c r="E40" s="779">
        <v>40000000</v>
      </c>
      <c r="F40" s="779"/>
      <c r="G40" s="771"/>
    </row>
    <row r="41" spans="1:7" ht="20.100000000000001" customHeight="1" x14ac:dyDescent="0.25">
      <c r="A41" s="114">
        <v>28</v>
      </c>
      <c r="B41" s="192" t="s">
        <v>1782</v>
      </c>
      <c r="C41" s="771" t="s">
        <v>7119</v>
      </c>
      <c r="D41" s="192" t="s">
        <v>222</v>
      </c>
      <c r="E41" s="779">
        <v>40000000</v>
      </c>
      <c r="F41" s="779"/>
      <c r="G41" s="771"/>
    </row>
    <row r="42" spans="1:7" ht="20.100000000000001" customHeight="1" x14ac:dyDescent="0.25">
      <c r="A42" s="114">
        <v>29</v>
      </c>
      <c r="B42" s="192" t="s">
        <v>7155</v>
      </c>
      <c r="C42" s="771" t="s">
        <v>7119</v>
      </c>
      <c r="D42" s="192" t="s">
        <v>7156</v>
      </c>
      <c r="E42" s="779">
        <v>40000000</v>
      </c>
      <c r="F42" s="779"/>
      <c r="G42" s="771"/>
    </row>
    <row r="43" spans="1:7" ht="20.100000000000001" customHeight="1" x14ac:dyDescent="0.25">
      <c r="A43" s="114">
        <v>30</v>
      </c>
      <c r="B43" s="192" t="s">
        <v>7157</v>
      </c>
      <c r="C43" s="771" t="s">
        <v>7119</v>
      </c>
      <c r="D43" s="192" t="s">
        <v>7158</v>
      </c>
      <c r="E43" s="779">
        <v>40000000</v>
      </c>
      <c r="F43" s="779"/>
      <c r="G43" s="771"/>
    </row>
    <row r="44" spans="1:7" ht="20.100000000000001" customHeight="1" x14ac:dyDescent="0.25">
      <c r="A44" s="115" t="s">
        <v>1334</v>
      </c>
      <c r="B44" s="573" t="s">
        <v>7159</v>
      </c>
      <c r="C44" s="573"/>
      <c r="D44" s="192"/>
      <c r="E44" s="778">
        <f>SUM(E45:E47)</f>
        <v>120000000</v>
      </c>
      <c r="F44" s="779"/>
      <c r="G44" s="771"/>
    </row>
    <row r="45" spans="1:7" ht="20.100000000000001" customHeight="1" x14ac:dyDescent="0.25">
      <c r="A45" s="114">
        <v>31</v>
      </c>
      <c r="B45" s="192" t="s">
        <v>7160</v>
      </c>
      <c r="C45" s="771" t="s">
        <v>7119</v>
      </c>
      <c r="D45" s="192" t="s">
        <v>1111</v>
      </c>
      <c r="E45" s="779">
        <v>40000000</v>
      </c>
      <c r="F45" s="779"/>
      <c r="G45" s="771"/>
    </row>
    <row r="46" spans="1:7" ht="20.100000000000001" customHeight="1" x14ac:dyDescent="0.25">
      <c r="A46" s="114">
        <v>32</v>
      </c>
      <c r="B46" s="192" t="s">
        <v>1726</v>
      </c>
      <c r="C46" s="771" t="s">
        <v>7119</v>
      </c>
      <c r="D46" s="192" t="s">
        <v>7161</v>
      </c>
      <c r="E46" s="779">
        <v>40000000</v>
      </c>
      <c r="F46" s="779"/>
      <c r="G46" s="771"/>
    </row>
    <row r="47" spans="1:7" ht="20.100000000000001" customHeight="1" x14ac:dyDescent="0.25">
      <c r="A47" s="114">
        <v>33</v>
      </c>
      <c r="B47" s="192" t="s">
        <v>7162</v>
      </c>
      <c r="C47" s="771" t="s">
        <v>7119</v>
      </c>
      <c r="D47" s="192" t="s">
        <v>7163</v>
      </c>
      <c r="E47" s="779">
        <v>40000000</v>
      </c>
      <c r="F47" s="779"/>
      <c r="G47" s="771"/>
    </row>
    <row r="48" spans="1:7" ht="20.100000000000001" customHeight="1" x14ac:dyDescent="0.25">
      <c r="A48" s="115" t="s">
        <v>1336</v>
      </c>
      <c r="B48" s="474" t="s">
        <v>7164</v>
      </c>
      <c r="C48" s="771"/>
      <c r="D48" s="192"/>
      <c r="E48" s="778">
        <f>SUM(E49:E59)</f>
        <v>440000000</v>
      </c>
      <c r="F48" s="779"/>
      <c r="G48" s="771"/>
    </row>
    <row r="49" spans="1:7" ht="20.100000000000001" customHeight="1" x14ac:dyDescent="0.25">
      <c r="A49" s="114">
        <v>34</v>
      </c>
      <c r="B49" s="186" t="s">
        <v>7165</v>
      </c>
      <c r="C49" s="771" t="s">
        <v>1957</v>
      </c>
      <c r="D49" s="186" t="s">
        <v>7166</v>
      </c>
      <c r="E49" s="779">
        <v>40000000</v>
      </c>
      <c r="F49" s="779"/>
      <c r="G49" s="771"/>
    </row>
    <row r="50" spans="1:7" ht="20.100000000000001" customHeight="1" x14ac:dyDescent="0.25">
      <c r="A50" s="114">
        <v>35</v>
      </c>
      <c r="B50" s="186" t="s">
        <v>7167</v>
      </c>
      <c r="C50" s="771" t="s">
        <v>1957</v>
      </c>
      <c r="D50" s="186" t="s">
        <v>7168</v>
      </c>
      <c r="E50" s="779">
        <v>40000000</v>
      </c>
      <c r="F50" s="779"/>
      <c r="G50" s="771"/>
    </row>
    <row r="51" spans="1:7" ht="20.100000000000001" customHeight="1" x14ac:dyDescent="0.25">
      <c r="A51" s="114">
        <v>36</v>
      </c>
      <c r="B51" s="186" t="s">
        <v>7169</v>
      </c>
      <c r="C51" s="771" t="s">
        <v>7119</v>
      </c>
      <c r="D51" s="186" t="s">
        <v>7170</v>
      </c>
      <c r="E51" s="779">
        <v>40000000</v>
      </c>
      <c r="F51" s="779"/>
      <c r="G51" s="771"/>
    </row>
    <row r="52" spans="1:7" ht="20.100000000000001" customHeight="1" x14ac:dyDescent="0.25">
      <c r="A52" s="114">
        <v>37</v>
      </c>
      <c r="B52" s="186" t="s">
        <v>7171</v>
      </c>
      <c r="C52" s="771" t="s">
        <v>7119</v>
      </c>
      <c r="D52" s="186" t="s">
        <v>7172</v>
      </c>
      <c r="E52" s="779">
        <v>40000000</v>
      </c>
      <c r="F52" s="779"/>
      <c r="G52" s="771"/>
    </row>
    <row r="53" spans="1:7" ht="20.100000000000001" customHeight="1" x14ac:dyDescent="0.25">
      <c r="A53" s="114">
        <v>38</v>
      </c>
      <c r="B53" s="186" t="s">
        <v>2586</v>
      </c>
      <c r="C53" s="771" t="s">
        <v>7119</v>
      </c>
      <c r="D53" s="186" t="s">
        <v>7173</v>
      </c>
      <c r="E53" s="779">
        <v>40000000</v>
      </c>
      <c r="F53" s="779"/>
      <c r="G53" s="771"/>
    </row>
    <row r="54" spans="1:7" ht="20.100000000000001" customHeight="1" x14ac:dyDescent="0.25">
      <c r="A54" s="114">
        <v>39</v>
      </c>
      <c r="B54" s="186" t="s">
        <v>7174</v>
      </c>
      <c r="C54" s="771" t="s">
        <v>1957</v>
      </c>
      <c r="D54" s="186" t="s">
        <v>7175</v>
      </c>
      <c r="E54" s="779">
        <v>40000000</v>
      </c>
      <c r="F54" s="779"/>
      <c r="G54" s="771"/>
    </row>
    <row r="55" spans="1:7" ht="20.100000000000001" customHeight="1" x14ac:dyDescent="0.25">
      <c r="A55" s="114">
        <v>40</v>
      </c>
      <c r="B55" s="186" t="s">
        <v>7176</v>
      </c>
      <c r="C55" s="771" t="s">
        <v>1957</v>
      </c>
      <c r="D55" s="186" t="s">
        <v>7175</v>
      </c>
      <c r="E55" s="779">
        <v>40000000</v>
      </c>
      <c r="F55" s="779"/>
      <c r="G55" s="771"/>
    </row>
    <row r="56" spans="1:7" ht="20.100000000000001" customHeight="1" x14ac:dyDescent="0.25">
      <c r="A56" s="114">
        <v>41</v>
      </c>
      <c r="B56" s="186" t="s">
        <v>7177</v>
      </c>
      <c r="C56" s="771" t="s">
        <v>7119</v>
      </c>
      <c r="D56" s="186" t="s">
        <v>7178</v>
      </c>
      <c r="E56" s="779">
        <v>40000000</v>
      </c>
      <c r="F56" s="779"/>
      <c r="G56" s="771"/>
    </row>
    <row r="57" spans="1:7" ht="20.100000000000001" customHeight="1" x14ac:dyDescent="0.25">
      <c r="A57" s="114">
        <v>42</v>
      </c>
      <c r="B57" s="186" t="s">
        <v>7179</v>
      </c>
      <c r="C57" s="771" t="s">
        <v>7119</v>
      </c>
      <c r="D57" s="186" t="s">
        <v>7180</v>
      </c>
      <c r="E57" s="779">
        <v>40000000</v>
      </c>
      <c r="F57" s="779"/>
      <c r="G57" s="771"/>
    </row>
    <row r="58" spans="1:7" ht="20.100000000000001" customHeight="1" x14ac:dyDescent="0.25">
      <c r="A58" s="114">
        <v>43</v>
      </c>
      <c r="B58" s="186" t="s">
        <v>7181</v>
      </c>
      <c r="C58" s="771" t="s">
        <v>7119</v>
      </c>
      <c r="D58" s="186" t="s">
        <v>7182</v>
      </c>
      <c r="E58" s="779">
        <v>40000000</v>
      </c>
      <c r="F58" s="779"/>
      <c r="G58" s="771"/>
    </row>
    <row r="59" spans="1:7" ht="20.100000000000001" customHeight="1" x14ac:dyDescent="0.25">
      <c r="A59" s="114">
        <v>44</v>
      </c>
      <c r="B59" s="186" t="s">
        <v>3985</v>
      </c>
      <c r="C59" s="771" t="s">
        <v>7119</v>
      </c>
      <c r="D59" s="186" t="s">
        <v>7182</v>
      </c>
      <c r="E59" s="779">
        <v>40000000</v>
      </c>
      <c r="F59" s="779"/>
      <c r="G59" s="771"/>
    </row>
    <row r="60" spans="1:7" ht="20.100000000000001" customHeight="1" x14ac:dyDescent="0.25">
      <c r="A60" s="115" t="s">
        <v>1338</v>
      </c>
      <c r="B60" s="474" t="s">
        <v>7183</v>
      </c>
      <c r="C60" s="771"/>
      <c r="D60" s="192"/>
      <c r="E60" s="778">
        <f>SUM(E61:E66)</f>
        <v>240000000</v>
      </c>
      <c r="F60" s="779"/>
      <c r="G60" s="771"/>
    </row>
    <row r="61" spans="1:7" ht="20.100000000000001" customHeight="1" x14ac:dyDescent="0.25">
      <c r="A61" s="114">
        <v>45</v>
      </c>
      <c r="B61" s="192" t="s">
        <v>498</v>
      </c>
      <c r="C61" s="771" t="s">
        <v>7119</v>
      </c>
      <c r="D61" s="192" t="s">
        <v>7184</v>
      </c>
      <c r="E61" s="779">
        <v>40000000</v>
      </c>
      <c r="F61" s="779"/>
      <c r="G61" s="771"/>
    </row>
    <row r="62" spans="1:7" ht="20.100000000000001" customHeight="1" x14ac:dyDescent="0.25">
      <c r="A62" s="114">
        <v>46</v>
      </c>
      <c r="B62" s="192" t="s">
        <v>7185</v>
      </c>
      <c r="C62" s="771" t="s">
        <v>7119</v>
      </c>
      <c r="D62" s="192" t="s">
        <v>7186</v>
      </c>
      <c r="E62" s="779">
        <v>40000000</v>
      </c>
      <c r="F62" s="779"/>
      <c r="G62" s="771"/>
    </row>
    <row r="63" spans="1:7" ht="20.100000000000001" customHeight="1" x14ac:dyDescent="0.25">
      <c r="A63" s="114">
        <v>47</v>
      </c>
      <c r="B63" s="192" t="s">
        <v>7187</v>
      </c>
      <c r="C63" s="771" t="s">
        <v>1957</v>
      </c>
      <c r="D63" s="192" t="s">
        <v>7188</v>
      </c>
      <c r="E63" s="779">
        <v>40000000</v>
      </c>
      <c r="F63" s="779"/>
      <c r="G63" s="771"/>
    </row>
    <row r="64" spans="1:7" ht="20.100000000000001" customHeight="1" x14ac:dyDescent="0.25">
      <c r="A64" s="114">
        <v>48</v>
      </c>
      <c r="B64" s="192" t="s">
        <v>7189</v>
      </c>
      <c r="C64" s="771" t="s">
        <v>7119</v>
      </c>
      <c r="D64" s="192" t="s">
        <v>7190</v>
      </c>
      <c r="E64" s="779">
        <v>40000000</v>
      </c>
      <c r="F64" s="779"/>
      <c r="G64" s="771"/>
    </row>
    <row r="65" spans="1:7" ht="20.100000000000001" customHeight="1" x14ac:dyDescent="0.25">
      <c r="A65" s="114">
        <v>49</v>
      </c>
      <c r="B65" s="192" t="s">
        <v>7191</v>
      </c>
      <c r="C65" s="771" t="s">
        <v>7119</v>
      </c>
      <c r="D65" s="192" t="s">
        <v>7192</v>
      </c>
      <c r="E65" s="779">
        <v>40000000</v>
      </c>
      <c r="F65" s="779"/>
      <c r="G65" s="771"/>
    </row>
    <row r="66" spans="1:7" ht="20.100000000000001" customHeight="1" x14ac:dyDescent="0.25">
      <c r="A66" s="114">
        <v>50</v>
      </c>
      <c r="B66" s="192" t="s">
        <v>7193</v>
      </c>
      <c r="C66" s="771" t="s">
        <v>7119</v>
      </c>
      <c r="D66" s="192" t="s">
        <v>7188</v>
      </c>
      <c r="E66" s="779">
        <v>40000000</v>
      </c>
      <c r="F66" s="779"/>
      <c r="G66" s="771"/>
    </row>
    <row r="67" spans="1:7" ht="20.100000000000001" customHeight="1" x14ac:dyDescent="0.25">
      <c r="A67" s="115" t="s">
        <v>1340</v>
      </c>
      <c r="B67" s="128" t="s">
        <v>7194</v>
      </c>
      <c r="C67" s="128"/>
      <c r="D67" s="192"/>
      <c r="E67" s="778">
        <f>SUM(E68:E83)</f>
        <v>640000000</v>
      </c>
      <c r="F67" s="779"/>
      <c r="G67" s="771"/>
    </row>
    <row r="68" spans="1:7" ht="20.100000000000001" customHeight="1" x14ac:dyDescent="0.25">
      <c r="A68" s="114">
        <v>51</v>
      </c>
      <c r="B68" s="192" t="s">
        <v>7195</v>
      </c>
      <c r="C68" s="771" t="s">
        <v>1924</v>
      </c>
      <c r="D68" s="192" t="s">
        <v>7196</v>
      </c>
      <c r="E68" s="779">
        <v>40000000</v>
      </c>
      <c r="F68" s="779"/>
      <c r="G68" s="771"/>
    </row>
    <row r="69" spans="1:7" ht="20.100000000000001" customHeight="1" x14ac:dyDescent="0.25">
      <c r="A69" s="114">
        <v>52</v>
      </c>
      <c r="B69" s="192" t="s">
        <v>7197</v>
      </c>
      <c r="C69" s="771" t="s">
        <v>1924</v>
      </c>
      <c r="D69" s="192" t="s">
        <v>7196</v>
      </c>
      <c r="E69" s="779">
        <v>40000000</v>
      </c>
      <c r="F69" s="779"/>
      <c r="G69" s="771"/>
    </row>
    <row r="70" spans="1:7" ht="20.100000000000001" customHeight="1" x14ac:dyDescent="0.25">
      <c r="A70" s="114">
        <v>53</v>
      </c>
      <c r="B70" s="192" t="s">
        <v>7198</v>
      </c>
      <c r="C70" s="771" t="s">
        <v>1924</v>
      </c>
      <c r="D70" s="192" t="s">
        <v>7196</v>
      </c>
      <c r="E70" s="779">
        <v>40000000</v>
      </c>
      <c r="F70" s="779"/>
      <c r="G70" s="771"/>
    </row>
    <row r="71" spans="1:7" ht="20.100000000000001" customHeight="1" x14ac:dyDescent="0.25">
      <c r="A71" s="114">
        <v>54</v>
      </c>
      <c r="B71" s="192" t="s">
        <v>7199</v>
      </c>
      <c r="C71" s="771" t="s">
        <v>1957</v>
      </c>
      <c r="D71" s="192" t="s">
        <v>7196</v>
      </c>
      <c r="E71" s="779">
        <v>40000000</v>
      </c>
      <c r="F71" s="779"/>
      <c r="G71" s="771"/>
    </row>
    <row r="72" spans="1:7" ht="20.100000000000001" customHeight="1" x14ac:dyDescent="0.25">
      <c r="A72" s="114">
        <v>55</v>
      </c>
      <c r="B72" s="192" t="s">
        <v>7200</v>
      </c>
      <c r="C72" s="771" t="s">
        <v>1957</v>
      </c>
      <c r="D72" s="192" t="s">
        <v>7201</v>
      </c>
      <c r="E72" s="779">
        <v>40000000</v>
      </c>
      <c r="F72" s="779"/>
      <c r="G72" s="771"/>
    </row>
    <row r="73" spans="1:7" ht="20.100000000000001" customHeight="1" x14ac:dyDescent="0.25">
      <c r="A73" s="114">
        <v>56</v>
      </c>
      <c r="B73" s="192" t="s">
        <v>7202</v>
      </c>
      <c r="C73" s="771" t="s">
        <v>1922</v>
      </c>
      <c r="D73" s="192" t="s">
        <v>7201</v>
      </c>
      <c r="E73" s="779">
        <v>40000000</v>
      </c>
      <c r="F73" s="779"/>
      <c r="G73" s="771"/>
    </row>
    <row r="74" spans="1:7" ht="20.100000000000001" customHeight="1" x14ac:dyDescent="0.25">
      <c r="A74" s="114">
        <v>57</v>
      </c>
      <c r="B74" s="192" t="s">
        <v>7203</v>
      </c>
      <c r="C74" s="771" t="s">
        <v>3148</v>
      </c>
      <c r="D74" s="192" t="s">
        <v>7196</v>
      </c>
      <c r="E74" s="779">
        <v>40000000</v>
      </c>
      <c r="F74" s="779"/>
      <c r="G74" s="771"/>
    </row>
    <row r="75" spans="1:7" ht="20.100000000000001" customHeight="1" x14ac:dyDescent="0.25">
      <c r="A75" s="114">
        <v>58</v>
      </c>
      <c r="B75" s="192" t="s">
        <v>7204</v>
      </c>
      <c r="C75" s="771" t="s">
        <v>7119</v>
      </c>
      <c r="D75" s="192" t="s">
        <v>977</v>
      </c>
      <c r="E75" s="779">
        <v>40000000</v>
      </c>
      <c r="F75" s="779"/>
      <c r="G75" s="771"/>
    </row>
    <row r="76" spans="1:7" ht="20.100000000000001" customHeight="1" x14ac:dyDescent="0.25">
      <c r="A76" s="114">
        <v>59</v>
      </c>
      <c r="B76" s="192" t="s">
        <v>7205</v>
      </c>
      <c r="C76" s="771" t="s">
        <v>1957</v>
      </c>
      <c r="D76" s="192" t="s">
        <v>3204</v>
      </c>
      <c r="E76" s="779">
        <v>40000000</v>
      </c>
      <c r="F76" s="779"/>
      <c r="G76" s="771"/>
    </row>
    <row r="77" spans="1:7" ht="20.100000000000001" customHeight="1" x14ac:dyDescent="0.25">
      <c r="A77" s="114">
        <v>60</v>
      </c>
      <c r="B77" s="192" t="s">
        <v>7206</v>
      </c>
      <c r="C77" s="771" t="s">
        <v>1957</v>
      </c>
      <c r="D77" s="192" t="s">
        <v>7201</v>
      </c>
      <c r="E77" s="779">
        <v>40000000</v>
      </c>
      <c r="F77" s="779"/>
      <c r="G77" s="771"/>
    </row>
    <row r="78" spans="1:7" ht="20.100000000000001" customHeight="1" x14ac:dyDescent="0.25">
      <c r="A78" s="114">
        <v>61</v>
      </c>
      <c r="B78" s="192" t="s">
        <v>7207</v>
      </c>
      <c r="C78" s="771" t="s">
        <v>7119</v>
      </c>
      <c r="D78" s="192" t="s">
        <v>7208</v>
      </c>
      <c r="E78" s="779">
        <v>40000000</v>
      </c>
      <c r="F78" s="779"/>
      <c r="G78" s="771"/>
    </row>
    <row r="79" spans="1:7" ht="20.100000000000001" customHeight="1" x14ac:dyDescent="0.25">
      <c r="A79" s="114">
        <v>62</v>
      </c>
      <c r="B79" s="192" t="s">
        <v>7209</v>
      </c>
      <c r="C79" s="771" t="s">
        <v>7119</v>
      </c>
      <c r="D79" s="192" t="s">
        <v>7196</v>
      </c>
      <c r="E79" s="779">
        <v>40000000</v>
      </c>
      <c r="F79" s="779"/>
      <c r="G79" s="771"/>
    </row>
    <row r="80" spans="1:7" ht="20.100000000000001" customHeight="1" x14ac:dyDescent="0.25">
      <c r="A80" s="114">
        <v>63</v>
      </c>
      <c r="B80" s="192" t="s">
        <v>7210</v>
      </c>
      <c r="C80" s="771" t="s">
        <v>7119</v>
      </c>
      <c r="D80" s="192" t="s">
        <v>7211</v>
      </c>
      <c r="E80" s="779">
        <v>40000000</v>
      </c>
      <c r="F80" s="779"/>
      <c r="G80" s="771"/>
    </row>
    <row r="81" spans="1:7" ht="20.100000000000001" customHeight="1" x14ac:dyDescent="0.25">
      <c r="A81" s="114">
        <v>64</v>
      </c>
      <c r="B81" s="192" t="s">
        <v>7212</v>
      </c>
      <c r="C81" s="771" t="s">
        <v>7119</v>
      </c>
      <c r="D81" s="192" t="s">
        <v>977</v>
      </c>
      <c r="E81" s="779">
        <v>40000000</v>
      </c>
      <c r="F81" s="779"/>
      <c r="G81" s="771"/>
    </row>
    <row r="82" spans="1:7" ht="20.100000000000001" customHeight="1" x14ac:dyDescent="0.25">
      <c r="A82" s="114">
        <v>65</v>
      </c>
      <c r="B82" s="192" t="s">
        <v>884</v>
      </c>
      <c r="C82" s="771" t="s">
        <v>7119</v>
      </c>
      <c r="D82" s="192" t="s">
        <v>7201</v>
      </c>
      <c r="E82" s="779">
        <v>40000000</v>
      </c>
      <c r="F82" s="779"/>
      <c r="G82" s="771"/>
    </row>
    <row r="83" spans="1:7" ht="20.100000000000001" customHeight="1" x14ac:dyDescent="0.25">
      <c r="A83" s="114">
        <v>66</v>
      </c>
      <c r="B83" s="192" t="s">
        <v>7213</v>
      </c>
      <c r="C83" s="771" t="s">
        <v>7119</v>
      </c>
      <c r="D83" s="192" t="s">
        <v>977</v>
      </c>
      <c r="E83" s="779">
        <v>40000000</v>
      </c>
      <c r="F83" s="779"/>
      <c r="G83" s="771"/>
    </row>
    <row r="84" spans="1:7" ht="20.100000000000001" customHeight="1" x14ac:dyDescent="0.25">
      <c r="A84" s="115" t="s">
        <v>1342</v>
      </c>
      <c r="B84" s="573" t="s">
        <v>7214</v>
      </c>
      <c r="C84" s="573"/>
      <c r="D84" s="192"/>
      <c r="E84" s="778">
        <f>SUM(E85:E90)</f>
        <v>240000000</v>
      </c>
      <c r="F84" s="779"/>
      <c r="G84" s="771"/>
    </row>
    <row r="85" spans="1:7" ht="20.100000000000001" customHeight="1" x14ac:dyDescent="0.25">
      <c r="A85" s="114">
        <v>67</v>
      </c>
      <c r="B85" s="192" t="s">
        <v>7215</v>
      </c>
      <c r="C85" s="771" t="s">
        <v>7119</v>
      </c>
      <c r="D85" s="186" t="s">
        <v>7216</v>
      </c>
      <c r="E85" s="779">
        <v>40000000</v>
      </c>
      <c r="F85" s="779"/>
      <c r="G85" s="771"/>
    </row>
    <row r="86" spans="1:7" ht="20.100000000000001" customHeight="1" x14ac:dyDescent="0.25">
      <c r="A86" s="114">
        <v>68</v>
      </c>
      <c r="B86" s="186" t="s">
        <v>7217</v>
      </c>
      <c r="C86" s="771" t="s">
        <v>7119</v>
      </c>
      <c r="D86" s="186" t="s">
        <v>7218</v>
      </c>
      <c r="E86" s="779">
        <v>40000000</v>
      </c>
      <c r="F86" s="779"/>
      <c r="G86" s="771"/>
    </row>
    <row r="87" spans="1:7" ht="20.100000000000001" customHeight="1" x14ac:dyDescent="0.25">
      <c r="A87" s="114">
        <v>69</v>
      </c>
      <c r="B87" s="186" t="s">
        <v>860</v>
      </c>
      <c r="C87" s="771" t="s">
        <v>1957</v>
      </c>
      <c r="D87" s="186" t="s">
        <v>1466</v>
      </c>
      <c r="E87" s="779">
        <v>40000000</v>
      </c>
      <c r="F87" s="779"/>
      <c r="G87" s="771"/>
    </row>
    <row r="88" spans="1:7" ht="20.100000000000001" customHeight="1" x14ac:dyDescent="0.25">
      <c r="A88" s="114">
        <v>70</v>
      </c>
      <c r="B88" s="186" t="s">
        <v>7219</v>
      </c>
      <c r="C88" s="771" t="s">
        <v>7119</v>
      </c>
      <c r="D88" s="186" t="s">
        <v>7220</v>
      </c>
      <c r="E88" s="779">
        <v>40000000</v>
      </c>
      <c r="F88" s="779"/>
      <c r="G88" s="771"/>
    </row>
    <row r="89" spans="1:7" ht="20.100000000000001" customHeight="1" x14ac:dyDescent="0.25">
      <c r="A89" s="114">
        <v>71</v>
      </c>
      <c r="B89" s="186" t="s">
        <v>7221</v>
      </c>
      <c r="C89" s="771" t="s">
        <v>7119</v>
      </c>
      <c r="D89" s="186" t="s">
        <v>1143</v>
      </c>
      <c r="E89" s="779">
        <v>40000000</v>
      </c>
      <c r="F89" s="779"/>
      <c r="G89" s="771"/>
    </row>
    <row r="90" spans="1:7" ht="20.100000000000001" customHeight="1" x14ac:dyDescent="0.25">
      <c r="A90" s="114">
        <v>72</v>
      </c>
      <c r="B90" s="192" t="s">
        <v>608</v>
      </c>
      <c r="C90" s="771" t="s">
        <v>7119</v>
      </c>
      <c r="D90" s="186" t="s">
        <v>7222</v>
      </c>
      <c r="E90" s="779">
        <v>40000000</v>
      </c>
      <c r="F90" s="779"/>
      <c r="G90" s="771"/>
    </row>
    <row r="91" spans="1:7" ht="20.100000000000001" customHeight="1" x14ac:dyDescent="0.25">
      <c r="A91" s="115" t="s">
        <v>1344</v>
      </c>
      <c r="B91" s="474" t="s">
        <v>7223</v>
      </c>
      <c r="C91" s="771"/>
      <c r="D91" s="192"/>
      <c r="E91" s="778">
        <f>SUM(E92:E94)</f>
        <v>120000000</v>
      </c>
      <c r="F91" s="779"/>
      <c r="G91" s="771"/>
    </row>
    <row r="92" spans="1:7" ht="20.100000000000001" customHeight="1" x14ac:dyDescent="0.25">
      <c r="A92" s="114">
        <v>73</v>
      </c>
      <c r="B92" s="192" t="s">
        <v>7224</v>
      </c>
      <c r="C92" s="771" t="s">
        <v>1957</v>
      </c>
      <c r="D92" s="192" t="s">
        <v>7225</v>
      </c>
      <c r="E92" s="779">
        <v>40000000</v>
      </c>
      <c r="F92" s="779"/>
      <c r="G92" s="771"/>
    </row>
    <row r="93" spans="1:7" ht="20.100000000000001" customHeight="1" x14ac:dyDescent="0.25">
      <c r="A93" s="114">
        <v>74</v>
      </c>
      <c r="B93" s="192" t="s">
        <v>7226</v>
      </c>
      <c r="C93" s="771" t="s">
        <v>7119</v>
      </c>
      <c r="D93" s="192" t="s">
        <v>3090</v>
      </c>
      <c r="E93" s="779">
        <v>40000000</v>
      </c>
      <c r="F93" s="779"/>
      <c r="G93" s="771"/>
    </row>
    <row r="94" spans="1:7" ht="20.100000000000001" customHeight="1" x14ac:dyDescent="0.25">
      <c r="A94" s="114">
        <v>75</v>
      </c>
      <c r="B94" s="192" t="s">
        <v>7227</v>
      </c>
      <c r="C94" s="771" t="s">
        <v>7119</v>
      </c>
      <c r="D94" s="192" t="s">
        <v>7228</v>
      </c>
      <c r="E94" s="779">
        <v>40000000</v>
      </c>
      <c r="F94" s="779"/>
      <c r="G94" s="771"/>
    </row>
    <row r="95" spans="1:7" ht="20.100000000000001" customHeight="1" x14ac:dyDescent="0.25">
      <c r="A95" s="115" t="s">
        <v>1346</v>
      </c>
      <c r="B95" s="474" t="s">
        <v>7229</v>
      </c>
      <c r="C95" s="771"/>
      <c r="D95" s="192"/>
      <c r="E95" s="778">
        <f>SUM(E96:E99)</f>
        <v>160000000</v>
      </c>
      <c r="F95" s="779"/>
      <c r="G95" s="771"/>
    </row>
    <row r="96" spans="1:7" ht="20.100000000000001" customHeight="1" x14ac:dyDescent="0.25">
      <c r="A96" s="114">
        <v>76</v>
      </c>
      <c r="B96" s="192" t="s">
        <v>7230</v>
      </c>
      <c r="C96" s="771" t="s">
        <v>1957</v>
      </c>
      <c r="D96" s="192" t="s">
        <v>7231</v>
      </c>
      <c r="E96" s="779">
        <v>40000000</v>
      </c>
      <c r="F96" s="779"/>
      <c r="G96" s="771"/>
    </row>
    <row r="97" spans="1:7" ht="20.100000000000001" customHeight="1" x14ac:dyDescent="0.25">
      <c r="A97" s="114">
        <v>77</v>
      </c>
      <c r="B97" s="192" t="s">
        <v>2661</v>
      </c>
      <c r="C97" s="771" t="s">
        <v>7119</v>
      </c>
      <c r="D97" s="192" t="s">
        <v>632</v>
      </c>
      <c r="E97" s="779">
        <v>40000000</v>
      </c>
      <c r="F97" s="779"/>
      <c r="G97" s="771"/>
    </row>
    <row r="98" spans="1:7" ht="20.100000000000001" customHeight="1" x14ac:dyDescent="0.25">
      <c r="A98" s="114">
        <v>78</v>
      </c>
      <c r="B98" s="192" t="s">
        <v>7232</v>
      </c>
      <c r="C98" s="771" t="s">
        <v>7119</v>
      </c>
      <c r="D98" s="192" t="s">
        <v>632</v>
      </c>
      <c r="E98" s="779">
        <v>40000000</v>
      </c>
      <c r="F98" s="779"/>
      <c r="G98" s="771"/>
    </row>
    <row r="99" spans="1:7" ht="20.100000000000001" customHeight="1" x14ac:dyDescent="0.25">
      <c r="A99" s="114">
        <v>79</v>
      </c>
      <c r="B99" s="192" t="s">
        <v>7233</v>
      </c>
      <c r="C99" s="771" t="s">
        <v>7119</v>
      </c>
      <c r="D99" s="192" t="s">
        <v>632</v>
      </c>
      <c r="E99" s="779">
        <v>40000000</v>
      </c>
      <c r="F99" s="779"/>
      <c r="G99" s="771"/>
    </row>
    <row r="100" spans="1:7" ht="20.100000000000001" customHeight="1" x14ac:dyDescent="0.25">
      <c r="A100" s="115" t="s">
        <v>1348</v>
      </c>
      <c r="B100" s="474" t="s">
        <v>7234</v>
      </c>
      <c r="C100" s="771"/>
      <c r="D100" s="192"/>
      <c r="E100" s="778">
        <f>E101+E102</f>
        <v>80000000</v>
      </c>
      <c r="F100" s="779"/>
      <c r="G100" s="771"/>
    </row>
    <row r="101" spans="1:7" ht="20.100000000000001" customHeight="1" x14ac:dyDescent="0.25">
      <c r="A101" s="114">
        <v>80</v>
      </c>
      <c r="B101" s="192" t="s">
        <v>7235</v>
      </c>
      <c r="C101" s="771" t="s">
        <v>7119</v>
      </c>
      <c r="D101" s="192" t="s">
        <v>7236</v>
      </c>
      <c r="E101" s="779">
        <v>40000000</v>
      </c>
      <c r="F101" s="779"/>
      <c r="G101" s="771"/>
    </row>
    <row r="102" spans="1:7" ht="20.100000000000001" customHeight="1" x14ac:dyDescent="0.25">
      <c r="A102" s="114">
        <v>81</v>
      </c>
      <c r="B102" s="192" t="s">
        <v>7237</v>
      </c>
      <c r="C102" s="771" t="s">
        <v>7119</v>
      </c>
      <c r="D102" s="192" t="s">
        <v>7238</v>
      </c>
      <c r="E102" s="779">
        <v>40000000</v>
      </c>
      <c r="F102" s="779"/>
      <c r="G102" s="771"/>
    </row>
    <row r="103" spans="1:7" ht="20.100000000000001" customHeight="1" x14ac:dyDescent="0.25">
      <c r="A103" s="115" t="s">
        <v>1350</v>
      </c>
      <c r="B103" s="573" t="s">
        <v>7239</v>
      </c>
      <c r="C103" s="573"/>
      <c r="D103" s="192"/>
      <c r="E103" s="778">
        <f>SUM(E104:E107)</f>
        <v>160000000</v>
      </c>
      <c r="F103" s="779"/>
      <c r="G103" s="771"/>
    </row>
    <row r="104" spans="1:7" ht="20.100000000000001" customHeight="1" x14ac:dyDescent="0.25">
      <c r="A104" s="114">
        <v>82</v>
      </c>
      <c r="B104" s="192" t="s">
        <v>7240</v>
      </c>
      <c r="C104" s="771" t="s">
        <v>1957</v>
      </c>
      <c r="D104" s="192" t="s">
        <v>7241</v>
      </c>
      <c r="E104" s="779">
        <v>40000000</v>
      </c>
      <c r="F104" s="779"/>
      <c r="G104" s="771"/>
    </row>
    <row r="105" spans="1:7" ht="20.100000000000001" customHeight="1" x14ac:dyDescent="0.25">
      <c r="A105" s="114">
        <v>83</v>
      </c>
      <c r="B105" s="192" t="s">
        <v>7242</v>
      </c>
      <c r="C105" s="771" t="s">
        <v>1922</v>
      </c>
      <c r="D105" s="192" t="s">
        <v>7243</v>
      </c>
      <c r="E105" s="779">
        <v>40000000</v>
      </c>
      <c r="F105" s="779"/>
      <c r="G105" s="771"/>
    </row>
    <row r="106" spans="1:7" ht="20.100000000000001" customHeight="1" x14ac:dyDescent="0.25">
      <c r="A106" s="114">
        <v>84</v>
      </c>
      <c r="B106" s="192" t="s">
        <v>7244</v>
      </c>
      <c r="C106" s="771" t="s">
        <v>7119</v>
      </c>
      <c r="D106" s="192" t="s">
        <v>7245</v>
      </c>
      <c r="E106" s="779">
        <v>40000000</v>
      </c>
      <c r="F106" s="779"/>
      <c r="G106" s="771"/>
    </row>
    <row r="107" spans="1:7" ht="20.100000000000001" customHeight="1" x14ac:dyDescent="0.25">
      <c r="A107" s="114">
        <v>85</v>
      </c>
      <c r="B107" s="192" t="s">
        <v>7246</v>
      </c>
      <c r="C107" s="771" t="s">
        <v>1924</v>
      </c>
      <c r="D107" s="192" t="s">
        <v>7247</v>
      </c>
      <c r="E107" s="779">
        <v>40000000</v>
      </c>
      <c r="F107" s="779"/>
      <c r="G107" s="771"/>
    </row>
    <row r="108" spans="1:7" ht="20.100000000000001" customHeight="1" x14ac:dyDescent="0.25">
      <c r="A108" s="115" t="s">
        <v>1352</v>
      </c>
      <c r="B108" s="573" t="s">
        <v>7248</v>
      </c>
      <c r="C108" s="573"/>
      <c r="D108" s="192"/>
      <c r="E108" s="778">
        <f>SUM(E109:E128)</f>
        <v>800000000</v>
      </c>
      <c r="F108" s="779"/>
      <c r="G108" s="771"/>
    </row>
    <row r="109" spans="1:7" ht="20.100000000000001" customHeight="1" x14ac:dyDescent="0.25">
      <c r="A109" s="114">
        <v>86</v>
      </c>
      <c r="B109" s="192" t="s">
        <v>7249</v>
      </c>
      <c r="C109" s="771" t="s">
        <v>1922</v>
      </c>
      <c r="D109" s="192" t="s">
        <v>7250</v>
      </c>
      <c r="E109" s="779">
        <v>40000000</v>
      </c>
      <c r="F109" s="779"/>
      <c r="G109" s="771"/>
    </row>
    <row r="110" spans="1:7" ht="20.100000000000001" customHeight="1" x14ac:dyDescent="0.25">
      <c r="A110" s="114">
        <v>87</v>
      </c>
      <c r="B110" s="192" t="s">
        <v>7251</v>
      </c>
      <c r="C110" s="771" t="s">
        <v>1957</v>
      </c>
      <c r="D110" s="192" t="s">
        <v>7252</v>
      </c>
      <c r="E110" s="779">
        <v>40000000</v>
      </c>
      <c r="F110" s="779"/>
      <c r="G110" s="771"/>
    </row>
    <row r="111" spans="1:7" ht="20.100000000000001" customHeight="1" x14ac:dyDescent="0.25">
      <c r="A111" s="114">
        <v>88</v>
      </c>
      <c r="B111" s="192" t="s">
        <v>5226</v>
      </c>
      <c r="C111" s="771" t="s">
        <v>1924</v>
      </c>
      <c r="D111" s="192" t="s">
        <v>7253</v>
      </c>
      <c r="E111" s="779">
        <v>40000000</v>
      </c>
      <c r="F111" s="779"/>
      <c r="G111" s="771"/>
    </row>
    <row r="112" spans="1:7" ht="20.100000000000001" customHeight="1" x14ac:dyDescent="0.25">
      <c r="A112" s="114">
        <v>89</v>
      </c>
      <c r="B112" s="192" t="s">
        <v>7254</v>
      </c>
      <c r="C112" s="771" t="s">
        <v>1957</v>
      </c>
      <c r="D112" s="192" t="s">
        <v>7250</v>
      </c>
      <c r="E112" s="779">
        <v>40000000</v>
      </c>
      <c r="F112" s="779"/>
      <c r="G112" s="771"/>
    </row>
    <row r="113" spans="1:7" ht="20.100000000000001" customHeight="1" x14ac:dyDescent="0.25">
      <c r="A113" s="114">
        <v>90</v>
      </c>
      <c r="B113" s="192" t="s">
        <v>7255</v>
      </c>
      <c r="C113" s="771" t="s">
        <v>1957</v>
      </c>
      <c r="D113" s="192" t="s">
        <v>7250</v>
      </c>
      <c r="E113" s="779">
        <v>40000000</v>
      </c>
      <c r="F113" s="779"/>
      <c r="G113" s="771"/>
    </row>
    <row r="114" spans="1:7" ht="20.100000000000001" customHeight="1" x14ac:dyDescent="0.25">
      <c r="A114" s="114">
        <v>91</v>
      </c>
      <c r="B114" s="192" t="s">
        <v>7256</v>
      </c>
      <c r="C114" s="771" t="s">
        <v>1924</v>
      </c>
      <c r="D114" s="192" t="s">
        <v>7257</v>
      </c>
      <c r="E114" s="779">
        <v>40000000</v>
      </c>
      <c r="F114" s="779"/>
      <c r="G114" s="771"/>
    </row>
    <row r="115" spans="1:7" ht="20.100000000000001" customHeight="1" x14ac:dyDescent="0.25">
      <c r="A115" s="114">
        <v>92</v>
      </c>
      <c r="B115" s="192" t="s">
        <v>7258</v>
      </c>
      <c r="C115" s="771" t="s">
        <v>1957</v>
      </c>
      <c r="D115" s="192" t="s">
        <v>7259</v>
      </c>
      <c r="E115" s="779">
        <v>40000000</v>
      </c>
      <c r="F115" s="779"/>
      <c r="G115" s="771"/>
    </row>
    <row r="116" spans="1:7" ht="20.100000000000001" customHeight="1" x14ac:dyDescent="0.25">
      <c r="A116" s="114">
        <v>93</v>
      </c>
      <c r="B116" s="192" t="s">
        <v>7260</v>
      </c>
      <c r="C116" s="771" t="s">
        <v>7119</v>
      </c>
      <c r="D116" s="192" t="s">
        <v>7261</v>
      </c>
      <c r="E116" s="779">
        <v>40000000</v>
      </c>
      <c r="F116" s="779"/>
      <c r="G116" s="771"/>
    </row>
    <row r="117" spans="1:7" ht="20.100000000000001" customHeight="1" x14ac:dyDescent="0.25">
      <c r="A117" s="114">
        <v>94</v>
      </c>
      <c r="B117" s="192" t="s">
        <v>7262</v>
      </c>
      <c r="C117" s="771" t="s">
        <v>7119</v>
      </c>
      <c r="D117" s="192" t="s">
        <v>7263</v>
      </c>
      <c r="E117" s="779">
        <v>40000000</v>
      </c>
      <c r="F117" s="779"/>
      <c r="G117" s="771"/>
    </row>
    <row r="118" spans="1:7" ht="20.100000000000001" customHeight="1" x14ac:dyDescent="0.25">
      <c r="A118" s="114">
        <v>95</v>
      </c>
      <c r="B118" s="192" t="s">
        <v>7264</v>
      </c>
      <c r="C118" s="771" t="s">
        <v>7119</v>
      </c>
      <c r="D118" s="192" t="s">
        <v>7257</v>
      </c>
      <c r="E118" s="779">
        <v>40000000</v>
      </c>
      <c r="F118" s="779"/>
      <c r="G118" s="771"/>
    </row>
    <row r="119" spans="1:7" ht="20.100000000000001" customHeight="1" x14ac:dyDescent="0.25">
      <c r="A119" s="114">
        <v>96</v>
      </c>
      <c r="B119" s="192" t="s">
        <v>7265</v>
      </c>
      <c r="C119" s="771" t="s">
        <v>7119</v>
      </c>
      <c r="D119" s="192" t="s">
        <v>7266</v>
      </c>
      <c r="E119" s="779">
        <v>40000000</v>
      </c>
      <c r="F119" s="779"/>
      <c r="G119" s="771"/>
    </row>
    <row r="120" spans="1:7" ht="20.100000000000001" customHeight="1" x14ac:dyDescent="0.25">
      <c r="A120" s="114">
        <v>97</v>
      </c>
      <c r="B120" s="192" t="s">
        <v>7051</v>
      </c>
      <c r="C120" s="771" t="s">
        <v>7119</v>
      </c>
      <c r="D120" s="192" t="s">
        <v>529</v>
      </c>
      <c r="E120" s="779">
        <v>40000000</v>
      </c>
      <c r="F120" s="779"/>
      <c r="G120" s="771"/>
    </row>
    <row r="121" spans="1:7" ht="20.100000000000001" customHeight="1" x14ac:dyDescent="0.25">
      <c r="A121" s="114">
        <v>98</v>
      </c>
      <c r="B121" s="192" t="s">
        <v>7267</v>
      </c>
      <c r="C121" s="771" t="s">
        <v>7119</v>
      </c>
      <c r="D121" s="192" t="s">
        <v>7250</v>
      </c>
      <c r="E121" s="779">
        <v>40000000</v>
      </c>
      <c r="F121" s="779"/>
      <c r="G121" s="771"/>
    </row>
    <row r="122" spans="1:7" ht="20.100000000000001" customHeight="1" x14ac:dyDescent="0.25">
      <c r="A122" s="114">
        <v>99</v>
      </c>
      <c r="B122" s="192" t="s">
        <v>7268</v>
      </c>
      <c r="C122" s="771" t="s">
        <v>7119</v>
      </c>
      <c r="D122" s="192" t="s">
        <v>477</v>
      </c>
      <c r="E122" s="779">
        <v>40000000</v>
      </c>
      <c r="F122" s="779"/>
      <c r="G122" s="771"/>
    </row>
    <row r="123" spans="1:7" ht="20.100000000000001" customHeight="1" x14ac:dyDescent="0.25">
      <c r="A123" s="114">
        <v>100</v>
      </c>
      <c r="B123" s="192" t="s">
        <v>7269</v>
      </c>
      <c r="C123" s="771" t="s">
        <v>7119</v>
      </c>
      <c r="D123" s="192" t="s">
        <v>7253</v>
      </c>
      <c r="E123" s="779">
        <v>40000000</v>
      </c>
      <c r="F123" s="779"/>
      <c r="G123" s="771"/>
    </row>
    <row r="124" spans="1:7" ht="20.100000000000001" customHeight="1" x14ac:dyDescent="0.25">
      <c r="A124" s="114">
        <v>101</v>
      </c>
      <c r="B124" s="192" t="s">
        <v>7270</v>
      </c>
      <c r="C124" s="771" t="s">
        <v>7119</v>
      </c>
      <c r="D124" s="192" t="s">
        <v>7271</v>
      </c>
      <c r="E124" s="779">
        <v>40000000</v>
      </c>
      <c r="F124" s="779"/>
      <c r="G124" s="771"/>
    </row>
    <row r="125" spans="1:7" ht="20.100000000000001" customHeight="1" x14ac:dyDescent="0.25">
      <c r="A125" s="114">
        <v>102</v>
      </c>
      <c r="B125" s="192" t="s">
        <v>7272</v>
      </c>
      <c r="C125" s="771" t="s">
        <v>7119</v>
      </c>
      <c r="D125" s="192" t="s">
        <v>7273</v>
      </c>
      <c r="E125" s="779">
        <v>40000000</v>
      </c>
      <c r="F125" s="779"/>
      <c r="G125" s="771"/>
    </row>
    <row r="126" spans="1:7" ht="20.100000000000001" customHeight="1" x14ac:dyDescent="0.25">
      <c r="A126" s="114">
        <v>103</v>
      </c>
      <c r="B126" s="192" t="s">
        <v>7274</v>
      </c>
      <c r="C126" s="771" t="s">
        <v>7119</v>
      </c>
      <c r="D126" s="192" t="s">
        <v>7271</v>
      </c>
      <c r="E126" s="779">
        <v>40000000</v>
      </c>
      <c r="F126" s="779"/>
      <c r="G126" s="771"/>
    </row>
    <row r="127" spans="1:7" ht="20.100000000000001" customHeight="1" x14ac:dyDescent="0.25">
      <c r="A127" s="114">
        <v>104</v>
      </c>
      <c r="B127" s="192" t="s">
        <v>18</v>
      </c>
      <c r="C127" s="771" t="s">
        <v>7119</v>
      </c>
      <c r="D127" s="192" t="s">
        <v>7271</v>
      </c>
      <c r="E127" s="779">
        <v>40000000</v>
      </c>
      <c r="F127" s="779"/>
      <c r="G127" s="771"/>
    </row>
    <row r="128" spans="1:7" ht="20.100000000000001" customHeight="1" x14ac:dyDescent="0.25">
      <c r="A128" s="114">
        <v>105</v>
      </c>
      <c r="B128" s="192" t="s">
        <v>7275</v>
      </c>
      <c r="C128" s="771" t="s">
        <v>7119</v>
      </c>
      <c r="D128" s="192" t="s">
        <v>7276</v>
      </c>
      <c r="E128" s="779">
        <v>40000000</v>
      </c>
      <c r="F128" s="779"/>
      <c r="G128" s="771"/>
    </row>
    <row r="129" spans="1:7" ht="20.100000000000001" customHeight="1" x14ac:dyDescent="0.25">
      <c r="A129" s="115" t="s">
        <v>1354</v>
      </c>
      <c r="B129" s="474" t="s">
        <v>7277</v>
      </c>
      <c r="C129" s="771"/>
      <c r="D129" s="192"/>
      <c r="E129" s="778">
        <f>E130+E131</f>
        <v>80000000</v>
      </c>
      <c r="F129" s="779"/>
      <c r="G129" s="771"/>
    </row>
    <row r="130" spans="1:7" ht="20.100000000000001" customHeight="1" x14ac:dyDescent="0.25">
      <c r="A130" s="114">
        <v>106</v>
      </c>
      <c r="B130" s="192" t="s">
        <v>7278</v>
      </c>
      <c r="C130" s="771" t="s">
        <v>7119</v>
      </c>
      <c r="D130" s="192" t="s">
        <v>7279</v>
      </c>
      <c r="E130" s="779">
        <v>40000000</v>
      </c>
      <c r="F130" s="779"/>
      <c r="G130" s="771"/>
    </row>
    <row r="131" spans="1:7" ht="20.100000000000001" customHeight="1" x14ac:dyDescent="0.25">
      <c r="A131" s="114">
        <v>107</v>
      </c>
      <c r="B131" s="192" t="s">
        <v>7280</v>
      </c>
      <c r="C131" s="771" t="s">
        <v>7119</v>
      </c>
      <c r="D131" s="192" t="s">
        <v>7281</v>
      </c>
      <c r="E131" s="779">
        <v>40000000</v>
      </c>
      <c r="F131" s="779"/>
      <c r="G131" s="771"/>
    </row>
    <row r="132" spans="1:7" ht="20.100000000000001" customHeight="1" x14ac:dyDescent="0.25">
      <c r="A132" s="115" t="s">
        <v>1356</v>
      </c>
      <c r="B132" s="474" t="s">
        <v>7282</v>
      </c>
      <c r="C132" s="771"/>
      <c r="D132" s="192"/>
      <c r="E132" s="778">
        <f>SUM(E133:E138)</f>
        <v>240000000</v>
      </c>
      <c r="F132" s="779"/>
      <c r="G132" s="771"/>
    </row>
    <row r="133" spans="1:7" ht="20.100000000000001" customHeight="1" x14ac:dyDescent="0.25">
      <c r="A133" s="114">
        <v>108</v>
      </c>
      <c r="B133" s="186" t="s">
        <v>7283</v>
      </c>
      <c r="C133" s="771" t="s">
        <v>7119</v>
      </c>
      <c r="D133" s="186" t="s">
        <v>7284</v>
      </c>
      <c r="E133" s="779">
        <v>40000000</v>
      </c>
      <c r="F133" s="779"/>
      <c r="G133" s="771"/>
    </row>
    <row r="134" spans="1:7" ht="20.100000000000001" customHeight="1" x14ac:dyDescent="0.25">
      <c r="A134" s="114">
        <v>109</v>
      </c>
      <c r="B134" s="186" t="s">
        <v>7285</v>
      </c>
      <c r="C134" s="771" t="s">
        <v>7119</v>
      </c>
      <c r="D134" s="186" t="s">
        <v>7286</v>
      </c>
      <c r="E134" s="779">
        <v>40000000</v>
      </c>
      <c r="F134" s="779"/>
      <c r="G134" s="771"/>
    </row>
    <row r="135" spans="1:7" ht="20.100000000000001" customHeight="1" x14ac:dyDescent="0.25">
      <c r="A135" s="114">
        <v>110</v>
      </c>
      <c r="B135" s="186" t="s">
        <v>1755</v>
      </c>
      <c r="C135" s="771" t="s">
        <v>1957</v>
      </c>
      <c r="D135" s="186" t="s">
        <v>7287</v>
      </c>
      <c r="E135" s="779">
        <v>40000000</v>
      </c>
      <c r="F135" s="779"/>
      <c r="G135" s="771"/>
    </row>
    <row r="136" spans="1:7" ht="20.100000000000001" customHeight="1" x14ac:dyDescent="0.25">
      <c r="A136" s="114">
        <v>111</v>
      </c>
      <c r="B136" s="186" t="s">
        <v>7288</v>
      </c>
      <c r="C136" s="771" t="s">
        <v>7119</v>
      </c>
      <c r="D136" s="186" t="s">
        <v>7289</v>
      </c>
      <c r="E136" s="779">
        <v>40000000</v>
      </c>
      <c r="F136" s="779"/>
      <c r="G136" s="771"/>
    </row>
    <row r="137" spans="1:7" ht="20.100000000000001" customHeight="1" x14ac:dyDescent="0.25">
      <c r="A137" s="114">
        <v>112</v>
      </c>
      <c r="B137" s="186" t="s">
        <v>21</v>
      </c>
      <c r="C137" s="771" t="s">
        <v>7119</v>
      </c>
      <c r="D137" s="186" t="s">
        <v>7290</v>
      </c>
      <c r="E137" s="779">
        <v>40000000</v>
      </c>
      <c r="F137" s="779"/>
      <c r="G137" s="771"/>
    </row>
    <row r="138" spans="1:7" ht="20.100000000000001" customHeight="1" x14ac:dyDescent="0.25">
      <c r="A138" s="114">
        <v>113</v>
      </c>
      <c r="B138" s="186" t="s">
        <v>7291</v>
      </c>
      <c r="C138" s="771" t="s">
        <v>7119</v>
      </c>
      <c r="D138" s="186" t="s">
        <v>7292</v>
      </c>
      <c r="E138" s="779">
        <v>40000000</v>
      </c>
      <c r="F138" s="779"/>
      <c r="G138" s="771"/>
    </row>
    <row r="139" spans="1:7" ht="20.100000000000001" customHeight="1" x14ac:dyDescent="0.25">
      <c r="A139" s="115" t="s">
        <v>1358</v>
      </c>
      <c r="B139" s="573" t="s">
        <v>7293</v>
      </c>
      <c r="C139" s="573"/>
      <c r="D139" s="192"/>
      <c r="E139" s="778">
        <f>SUM(E140:E180)</f>
        <v>1640000000</v>
      </c>
      <c r="F139" s="779"/>
      <c r="G139" s="771"/>
    </row>
    <row r="140" spans="1:7" ht="20.100000000000001" customHeight="1" x14ac:dyDescent="0.25">
      <c r="A140" s="114">
        <v>114</v>
      </c>
      <c r="B140" s="192" t="s">
        <v>7294</v>
      </c>
      <c r="C140" s="771" t="s">
        <v>1922</v>
      </c>
      <c r="D140" s="192" t="s">
        <v>7295</v>
      </c>
      <c r="E140" s="779">
        <v>40000000</v>
      </c>
      <c r="F140" s="779"/>
      <c r="G140" s="771"/>
    </row>
    <row r="141" spans="1:7" ht="20.100000000000001" customHeight="1" x14ac:dyDescent="0.25">
      <c r="A141" s="114">
        <v>115</v>
      </c>
      <c r="B141" s="192" t="s">
        <v>7296</v>
      </c>
      <c r="C141" s="771" t="s">
        <v>1957</v>
      </c>
      <c r="D141" s="192" t="s">
        <v>7295</v>
      </c>
      <c r="E141" s="779">
        <v>40000000</v>
      </c>
      <c r="F141" s="779"/>
      <c r="G141" s="771"/>
    </row>
    <row r="142" spans="1:7" ht="20.100000000000001" customHeight="1" x14ac:dyDescent="0.25">
      <c r="A142" s="114">
        <v>116</v>
      </c>
      <c r="B142" s="192" t="s">
        <v>4248</v>
      </c>
      <c r="C142" s="771" t="s">
        <v>7119</v>
      </c>
      <c r="D142" s="192" t="s">
        <v>7295</v>
      </c>
      <c r="E142" s="779">
        <v>40000000</v>
      </c>
      <c r="F142" s="779"/>
      <c r="G142" s="771"/>
    </row>
    <row r="143" spans="1:7" ht="20.100000000000001" customHeight="1" x14ac:dyDescent="0.25">
      <c r="A143" s="114">
        <v>117</v>
      </c>
      <c r="B143" s="192" t="s">
        <v>7297</v>
      </c>
      <c r="C143" s="771" t="s">
        <v>1922</v>
      </c>
      <c r="D143" s="192" t="s">
        <v>7298</v>
      </c>
      <c r="E143" s="779">
        <v>40000000</v>
      </c>
      <c r="F143" s="779"/>
      <c r="G143" s="771"/>
    </row>
    <row r="144" spans="1:7" ht="20.100000000000001" customHeight="1" x14ac:dyDescent="0.25">
      <c r="A144" s="114">
        <v>118</v>
      </c>
      <c r="B144" s="192" t="s">
        <v>6451</v>
      </c>
      <c r="C144" s="771" t="s">
        <v>1957</v>
      </c>
      <c r="D144" s="192" t="s">
        <v>7298</v>
      </c>
      <c r="E144" s="779">
        <v>40000000</v>
      </c>
      <c r="F144" s="779"/>
      <c r="G144" s="771"/>
    </row>
    <row r="145" spans="1:7" ht="20.100000000000001" customHeight="1" x14ac:dyDescent="0.25">
      <c r="A145" s="114">
        <v>119</v>
      </c>
      <c r="B145" s="192" t="s">
        <v>7299</v>
      </c>
      <c r="C145" s="771" t="s">
        <v>1957</v>
      </c>
      <c r="D145" s="192" t="s">
        <v>7300</v>
      </c>
      <c r="E145" s="779">
        <v>40000000</v>
      </c>
      <c r="F145" s="779"/>
      <c r="G145" s="771"/>
    </row>
    <row r="146" spans="1:7" ht="20.100000000000001" customHeight="1" x14ac:dyDescent="0.25">
      <c r="A146" s="114">
        <v>120</v>
      </c>
      <c r="B146" s="192" t="s">
        <v>7301</v>
      </c>
      <c r="C146" s="771" t="s">
        <v>1957</v>
      </c>
      <c r="D146" s="192" t="s">
        <v>7302</v>
      </c>
      <c r="E146" s="779">
        <v>40000000</v>
      </c>
      <c r="F146" s="779"/>
      <c r="G146" s="771"/>
    </row>
    <row r="147" spans="1:7" ht="20.100000000000001" customHeight="1" x14ac:dyDescent="0.25">
      <c r="A147" s="114">
        <v>121</v>
      </c>
      <c r="B147" s="192" t="s">
        <v>7303</v>
      </c>
      <c r="C147" s="771" t="s">
        <v>7119</v>
      </c>
      <c r="D147" s="192" t="s">
        <v>7302</v>
      </c>
      <c r="E147" s="779">
        <v>40000000</v>
      </c>
      <c r="F147" s="779"/>
      <c r="G147" s="771"/>
    </row>
    <row r="148" spans="1:7" ht="20.100000000000001" customHeight="1" x14ac:dyDescent="0.25">
      <c r="A148" s="114">
        <v>122</v>
      </c>
      <c r="B148" s="192" t="s">
        <v>7304</v>
      </c>
      <c r="C148" s="771" t="s">
        <v>7119</v>
      </c>
      <c r="D148" s="192" t="s">
        <v>7302</v>
      </c>
      <c r="E148" s="779">
        <v>40000000</v>
      </c>
      <c r="F148" s="779"/>
      <c r="G148" s="771"/>
    </row>
    <row r="149" spans="1:7" ht="20.100000000000001" customHeight="1" x14ac:dyDescent="0.25">
      <c r="A149" s="114">
        <v>123</v>
      </c>
      <c r="B149" s="192" t="s">
        <v>7305</v>
      </c>
      <c r="C149" s="771" t="s">
        <v>7119</v>
      </c>
      <c r="D149" s="192" t="s">
        <v>7302</v>
      </c>
      <c r="E149" s="779">
        <v>40000000</v>
      </c>
      <c r="F149" s="779"/>
      <c r="G149" s="771"/>
    </row>
    <row r="150" spans="1:7" ht="20.100000000000001" customHeight="1" x14ac:dyDescent="0.25">
      <c r="A150" s="114">
        <v>124</v>
      </c>
      <c r="B150" s="192" t="s">
        <v>7306</v>
      </c>
      <c r="C150" s="771" t="s">
        <v>1957</v>
      </c>
      <c r="D150" s="192" t="s">
        <v>7307</v>
      </c>
      <c r="E150" s="779">
        <v>40000000</v>
      </c>
      <c r="F150" s="779"/>
      <c r="G150" s="771"/>
    </row>
    <row r="151" spans="1:7" ht="20.100000000000001" customHeight="1" x14ac:dyDescent="0.25">
      <c r="A151" s="114">
        <v>125</v>
      </c>
      <c r="B151" s="192" t="s">
        <v>7308</v>
      </c>
      <c r="C151" s="771" t="s">
        <v>7119</v>
      </c>
      <c r="D151" s="192" t="s">
        <v>7307</v>
      </c>
      <c r="E151" s="779">
        <v>40000000</v>
      </c>
      <c r="F151" s="779"/>
      <c r="G151" s="771"/>
    </row>
    <row r="152" spans="1:7" ht="20.100000000000001" customHeight="1" x14ac:dyDescent="0.25">
      <c r="A152" s="114">
        <v>126</v>
      </c>
      <c r="B152" s="192" t="s">
        <v>7309</v>
      </c>
      <c r="C152" s="771" t="s">
        <v>1922</v>
      </c>
      <c r="D152" s="192" t="s">
        <v>7310</v>
      </c>
      <c r="E152" s="779">
        <v>40000000</v>
      </c>
      <c r="F152" s="779"/>
      <c r="G152" s="771"/>
    </row>
    <row r="153" spans="1:7" ht="20.100000000000001" customHeight="1" x14ac:dyDescent="0.25">
      <c r="A153" s="114">
        <v>127</v>
      </c>
      <c r="B153" s="192" t="s">
        <v>7311</v>
      </c>
      <c r="C153" s="771" t="s">
        <v>7119</v>
      </c>
      <c r="D153" s="192" t="s">
        <v>7310</v>
      </c>
      <c r="E153" s="779">
        <v>40000000</v>
      </c>
      <c r="F153" s="779"/>
      <c r="G153" s="771"/>
    </row>
    <row r="154" spans="1:7" ht="20.100000000000001" customHeight="1" x14ac:dyDescent="0.25">
      <c r="A154" s="114">
        <v>128</v>
      </c>
      <c r="B154" s="192" t="s">
        <v>7312</v>
      </c>
      <c r="C154" s="771" t="s">
        <v>7119</v>
      </c>
      <c r="D154" s="192" t="s">
        <v>7313</v>
      </c>
      <c r="E154" s="779">
        <v>40000000</v>
      </c>
      <c r="F154" s="779"/>
      <c r="G154" s="771"/>
    </row>
    <row r="155" spans="1:7" ht="20.100000000000001" customHeight="1" x14ac:dyDescent="0.25">
      <c r="A155" s="114">
        <v>129</v>
      </c>
      <c r="B155" s="192" t="s">
        <v>521</v>
      </c>
      <c r="C155" s="771" t="s">
        <v>7119</v>
      </c>
      <c r="D155" s="192" t="s">
        <v>7313</v>
      </c>
      <c r="E155" s="779">
        <v>40000000</v>
      </c>
      <c r="F155" s="779"/>
      <c r="G155" s="771"/>
    </row>
    <row r="156" spans="1:7" ht="20.100000000000001" customHeight="1" x14ac:dyDescent="0.25">
      <c r="A156" s="114">
        <v>130</v>
      </c>
      <c r="B156" s="192" t="s">
        <v>7314</v>
      </c>
      <c r="C156" s="771" t="s">
        <v>1957</v>
      </c>
      <c r="D156" s="192" t="s">
        <v>7315</v>
      </c>
      <c r="E156" s="779">
        <v>40000000</v>
      </c>
      <c r="F156" s="779"/>
      <c r="G156" s="771"/>
    </row>
    <row r="157" spans="1:7" ht="20.100000000000001" customHeight="1" x14ac:dyDescent="0.25">
      <c r="A157" s="114">
        <v>131</v>
      </c>
      <c r="B157" s="192" t="s">
        <v>7316</v>
      </c>
      <c r="C157" s="771" t="s">
        <v>7119</v>
      </c>
      <c r="D157" s="192" t="s">
        <v>7317</v>
      </c>
      <c r="E157" s="779">
        <v>40000000</v>
      </c>
      <c r="F157" s="779"/>
      <c r="G157" s="771"/>
    </row>
    <row r="158" spans="1:7" ht="20.100000000000001" customHeight="1" x14ac:dyDescent="0.25">
      <c r="A158" s="114">
        <v>132</v>
      </c>
      <c r="B158" s="192" t="s">
        <v>7318</v>
      </c>
      <c r="C158" s="771" t="s">
        <v>7119</v>
      </c>
      <c r="D158" s="192" t="s">
        <v>7317</v>
      </c>
      <c r="E158" s="779">
        <v>40000000</v>
      </c>
      <c r="F158" s="779"/>
      <c r="G158" s="771"/>
    </row>
    <row r="159" spans="1:7" ht="20.100000000000001" customHeight="1" x14ac:dyDescent="0.25">
      <c r="A159" s="114">
        <v>133</v>
      </c>
      <c r="B159" s="192" t="s">
        <v>2168</v>
      </c>
      <c r="C159" s="771" t="s">
        <v>1957</v>
      </c>
      <c r="D159" s="192" t="s">
        <v>7319</v>
      </c>
      <c r="E159" s="779">
        <v>40000000</v>
      </c>
      <c r="F159" s="779"/>
      <c r="G159" s="771"/>
    </row>
    <row r="160" spans="1:7" ht="20.100000000000001" customHeight="1" x14ac:dyDescent="0.25">
      <c r="A160" s="114">
        <v>134</v>
      </c>
      <c r="B160" s="192" t="s">
        <v>7320</v>
      </c>
      <c r="C160" s="771" t="s">
        <v>1924</v>
      </c>
      <c r="D160" s="192" t="s">
        <v>7321</v>
      </c>
      <c r="E160" s="779">
        <v>40000000</v>
      </c>
      <c r="F160" s="779"/>
      <c r="G160" s="771"/>
    </row>
    <row r="161" spans="1:7" ht="20.100000000000001" customHeight="1" x14ac:dyDescent="0.25">
      <c r="A161" s="114">
        <v>135</v>
      </c>
      <c r="B161" s="192" t="s">
        <v>7322</v>
      </c>
      <c r="C161" s="771" t="s">
        <v>1957</v>
      </c>
      <c r="D161" s="192" t="s">
        <v>7321</v>
      </c>
      <c r="E161" s="779">
        <v>40000000</v>
      </c>
      <c r="F161" s="779"/>
      <c r="G161" s="771"/>
    </row>
    <row r="162" spans="1:7" ht="20.100000000000001" customHeight="1" x14ac:dyDescent="0.25">
      <c r="A162" s="114">
        <v>136</v>
      </c>
      <c r="B162" s="192" t="s">
        <v>7323</v>
      </c>
      <c r="C162" s="771" t="s">
        <v>7119</v>
      </c>
      <c r="D162" s="192" t="s">
        <v>7295</v>
      </c>
      <c r="E162" s="779">
        <v>40000000</v>
      </c>
      <c r="F162" s="779"/>
      <c r="G162" s="771"/>
    </row>
    <row r="163" spans="1:7" ht="20.100000000000001" customHeight="1" x14ac:dyDescent="0.25">
      <c r="A163" s="114">
        <v>137</v>
      </c>
      <c r="B163" s="192" t="s">
        <v>7324</v>
      </c>
      <c r="C163" s="771" t="s">
        <v>7119</v>
      </c>
      <c r="D163" s="192" t="s">
        <v>7300</v>
      </c>
      <c r="E163" s="779">
        <v>40000000</v>
      </c>
      <c r="F163" s="779"/>
      <c r="G163" s="771"/>
    </row>
    <row r="164" spans="1:7" ht="20.100000000000001" customHeight="1" x14ac:dyDescent="0.25">
      <c r="A164" s="114">
        <v>138</v>
      </c>
      <c r="B164" s="192" t="s">
        <v>7325</v>
      </c>
      <c r="C164" s="771" t="s">
        <v>1957</v>
      </c>
      <c r="D164" s="192" t="s">
        <v>7302</v>
      </c>
      <c r="E164" s="779">
        <v>40000000</v>
      </c>
      <c r="F164" s="779"/>
      <c r="G164" s="771"/>
    </row>
    <row r="165" spans="1:7" ht="20.100000000000001" customHeight="1" x14ac:dyDescent="0.25">
      <c r="A165" s="114">
        <v>139</v>
      </c>
      <c r="B165" s="192" t="s">
        <v>7326</v>
      </c>
      <c r="C165" s="771" t="s">
        <v>1957</v>
      </c>
      <c r="D165" s="192" t="s">
        <v>7321</v>
      </c>
      <c r="E165" s="779">
        <v>40000000</v>
      </c>
      <c r="F165" s="779"/>
      <c r="G165" s="771"/>
    </row>
    <row r="166" spans="1:7" ht="20.100000000000001" customHeight="1" x14ac:dyDescent="0.25">
      <c r="A166" s="114">
        <v>140</v>
      </c>
      <c r="B166" s="192" t="s">
        <v>7327</v>
      </c>
      <c r="C166" s="771" t="s">
        <v>7119</v>
      </c>
      <c r="D166" s="192" t="s">
        <v>7321</v>
      </c>
      <c r="E166" s="779">
        <v>40000000</v>
      </c>
      <c r="F166" s="779"/>
      <c r="G166" s="771"/>
    </row>
    <row r="167" spans="1:7" ht="20.100000000000001" customHeight="1" x14ac:dyDescent="0.25">
      <c r="A167" s="114">
        <v>141</v>
      </c>
      <c r="B167" s="192" t="s">
        <v>7328</v>
      </c>
      <c r="C167" s="771" t="s">
        <v>7119</v>
      </c>
      <c r="D167" s="192" t="s">
        <v>7307</v>
      </c>
      <c r="E167" s="779">
        <v>40000000</v>
      </c>
      <c r="F167" s="779"/>
      <c r="G167" s="771"/>
    </row>
    <row r="168" spans="1:7" ht="20.100000000000001" customHeight="1" x14ac:dyDescent="0.25">
      <c r="A168" s="114">
        <v>142</v>
      </c>
      <c r="B168" s="192" t="s">
        <v>7329</v>
      </c>
      <c r="C168" s="771" t="s">
        <v>7119</v>
      </c>
      <c r="D168" s="192" t="s">
        <v>7313</v>
      </c>
      <c r="E168" s="779">
        <v>40000000</v>
      </c>
      <c r="F168" s="779"/>
      <c r="G168" s="771"/>
    </row>
    <row r="169" spans="1:7" ht="20.100000000000001" customHeight="1" x14ac:dyDescent="0.25">
      <c r="A169" s="114">
        <v>143</v>
      </c>
      <c r="B169" s="192" t="s">
        <v>7330</v>
      </c>
      <c r="C169" s="771" t="s">
        <v>7119</v>
      </c>
      <c r="D169" s="192" t="s">
        <v>7313</v>
      </c>
      <c r="E169" s="779">
        <v>40000000</v>
      </c>
      <c r="F169" s="779"/>
      <c r="G169" s="771"/>
    </row>
    <row r="170" spans="1:7" ht="20.100000000000001" customHeight="1" x14ac:dyDescent="0.25">
      <c r="A170" s="114">
        <v>144</v>
      </c>
      <c r="B170" s="192" t="s">
        <v>7331</v>
      </c>
      <c r="C170" s="771" t="s">
        <v>7119</v>
      </c>
      <c r="D170" s="192" t="s">
        <v>7315</v>
      </c>
      <c r="E170" s="779">
        <v>40000000</v>
      </c>
      <c r="F170" s="779"/>
      <c r="G170" s="771"/>
    </row>
    <row r="171" spans="1:7" ht="20.100000000000001" customHeight="1" x14ac:dyDescent="0.25">
      <c r="A171" s="114">
        <v>145</v>
      </c>
      <c r="B171" s="192" t="s">
        <v>7332</v>
      </c>
      <c r="C171" s="771" t="s">
        <v>7119</v>
      </c>
      <c r="D171" s="192" t="s">
        <v>7317</v>
      </c>
      <c r="E171" s="779">
        <v>40000000</v>
      </c>
      <c r="F171" s="779"/>
      <c r="G171" s="771"/>
    </row>
    <row r="172" spans="1:7" ht="20.100000000000001" customHeight="1" x14ac:dyDescent="0.25">
      <c r="A172" s="114">
        <v>146</v>
      </c>
      <c r="B172" s="192" t="s">
        <v>7333</v>
      </c>
      <c r="C172" s="771" t="s">
        <v>7119</v>
      </c>
      <c r="D172" s="192" t="s">
        <v>7317</v>
      </c>
      <c r="E172" s="779">
        <v>40000000</v>
      </c>
      <c r="F172" s="779"/>
      <c r="G172" s="771"/>
    </row>
    <row r="173" spans="1:7" ht="20.100000000000001" customHeight="1" x14ac:dyDescent="0.25">
      <c r="A173" s="114">
        <v>147</v>
      </c>
      <c r="B173" s="192" t="s">
        <v>7334</v>
      </c>
      <c r="C173" s="771" t="s">
        <v>7119</v>
      </c>
      <c r="D173" s="192" t="s">
        <v>7317</v>
      </c>
      <c r="E173" s="779">
        <v>40000000</v>
      </c>
      <c r="F173" s="779"/>
      <c r="G173" s="771"/>
    </row>
    <row r="174" spans="1:7" ht="20.100000000000001" customHeight="1" x14ac:dyDescent="0.25">
      <c r="A174" s="114">
        <v>148</v>
      </c>
      <c r="B174" s="192" t="s">
        <v>7335</v>
      </c>
      <c r="C174" s="771" t="s">
        <v>7119</v>
      </c>
      <c r="D174" s="192" t="s">
        <v>7319</v>
      </c>
      <c r="E174" s="779">
        <v>40000000</v>
      </c>
      <c r="F174" s="779"/>
      <c r="G174" s="771"/>
    </row>
    <row r="175" spans="1:7" ht="20.100000000000001" customHeight="1" x14ac:dyDescent="0.25">
      <c r="A175" s="114">
        <v>149</v>
      </c>
      <c r="B175" s="192" t="s">
        <v>7336</v>
      </c>
      <c r="C175" s="771" t="s">
        <v>7119</v>
      </c>
      <c r="D175" s="192" t="s">
        <v>7295</v>
      </c>
      <c r="E175" s="779">
        <v>40000000</v>
      </c>
      <c r="F175" s="779"/>
      <c r="G175" s="771"/>
    </row>
    <row r="176" spans="1:7" ht="20.100000000000001" customHeight="1" x14ac:dyDescent="0.25">
      <c r="A176" s="114">
        <v>150</v>
      </c>
      <c r="B176" s="192" t="s">
        <v>7337</v>
      </c>
      <c r="C176" s="771" t="s">
        <v>7119</v>
      </c>
      <c r="D176" s="192" t="s">
        <v>7307</v>
      </c>
      <c r="E176" s="779">
        <v>40000000</v>
      </c>
      <c r="F176" s="779"/>
      <c r="G176" s="771"/>
    </row>
    <row r="177" spans="1:7" ht="20.100000000000001" customHeight="1" x14ac:dyDescent="0.25">
      <c r="A177" s="114">
        <v>151</v>
      </c>
      <c r="B177" s="192" t="s">
        <v>7338</v>
      </c>
      <c r="C177" s="771" t="s">
        <v>7119</v>
      </c>
      <c r="D177" s="192" t="s">
        <v>7307</v>
      </c>
      <c r="E177" s="779">
        <v>40000000</v>
      </c>
      <c r="F177" s="779"/>
      <c r="G177" s="771"/>
    </row>
    <row r="178" spans="1:7" ht="20.100000000000001" customHeight="1" x14ac:dyDescent="0.25">
      <c r="A178" s="114">
        <v>152</v>
      </c>
      <c r="B178" s="192" t="s">
        <v>721</v>
      </c>
      <c r="C178" s="771" t="s">
        <v>7119</v>
      </c>
      <c r="D178" s="192" t="s">
        <v>7310</v>
      </c>
      <c r="E178" s="779">
        <v>40000000</v>
      </c>
      <c r="F178" s="779"/>
      <c r="G178" s="771"/>
    </row>
    <row r="179" spans="1:7" ht="20.100000000000001" customHeight="1" x14ac:dyDescent="0.25">
      <c r="A179" s="114">
        <v>153</v>
      </c>
      <c r="B179" s="192" t="s">
        <v>7339</v>
      </c>
      <c r="C179" s="771" t="s">
        <v>7119</v>
      </c>
      <c r="D179" s="192" t="s">
        <v>7317</v>
      </c>
      <c r="E179" s="779">
        <v>40000000</v>
      </c>
      <c r="F179" s="779"/>
      <c r="G179" s="771"/>
    </row>
    <row r="180" spans="1:7" ht="20.100000000000001" customHeight="1" x14ac:dyDescent="0.25">
      <c r="A180" s="114">
        <v>154</v>
      </c>
      <c r="B180" s="192" t="s">
        <v>7340</v>
      </c>
      <c r="C180" s="771" t="s">
        <v>7119</v>
      </c>
      <c r="D180" s="192" t="s">
        <v>7319</v>
      </c>
      <c r="E180" s="779">
        <v>40000000</v>
      </c>
      <c r="F180" s="779"/>
      <c r="G180" s="771"/>
    </row>
    <row r="181" spans="1:7" ht="20.100000000000001" customHeight="1" x14ac:dyDescent="0.25">
      <c r="A181" s="112" t="s">
        <v>1322</v>
      </c>
      <c r="B181" s="126" t="s">
        <v>1323</v>
      </c>
      <c r="C181" s="91"/>
      <c r="D181" s="518"/>
      <c r="E181" s="780">
        <f>E182+E198+E277+E304+E331+E370+E395+E453+E472+E519+E549+E567+E613+E631+E644+E689+E750</f>
        <v>4600000000</v>
      </c>
      <c r="F181" s="780">
        <f>F182+F198+F277+F304+F331+F370+F395+F453+F472+F519+F549+F567+F595+F613+F631+F644+F689+F738+F750</f>
        <v>9760000000</v>
      </c>
      <c r="G181" s="775"/>
    </row>
    <row r="182" spans="1:7" ht="20.100000000000001" customHeight="1" x14ac:dyDescent="0.25">
      <c r="A182" s="112" t="s">
        <v>1324</v>
      </c>
      <c r="B182" s="474" t="s">
        <v>7106</v>
      </c>
      <c r="C182" s="113"/>
      <c r="D182" s="113"/>
      <c r="E182" s="781">
        <f>SUM(E183:E197)</f>
        <v>40000000</v>
      </c>
      <c r="F182" s="781">
        <f>SUM(F183:F197)</f>
        <v>280000000</v>
      </c>
      <c r="G182" s="113"/>
    </row>
    <row r="183" spans="1:7" ht="20.100000000000001" customHeight="1" x14ac:dyDescent="0.25">
      <c r="A183" s="125">
        <v>1</v>
      </c>
      <c r="B183" s="186" t="s">
        <v>7341</v>
      </c>
      <c r="C183" s="125" t="s">
        <v>2015</v>
      </c>
      <c r="D183" s="186" t="s">
        <v>7342</v>
      </c>
      <c r="E183" s="762"/>
      <c r="F183" s="764">
        <v>20000000</v>
      </c>
      <c r="G183" s="125"/>
    </row>
    <row r="184" spans="1:7" ht="20.100000000000001" customHeight="1" x14ac:dyDescent="0.25">
      <c r="A184" s="125">
        <v>2</v>
      </c>
      <c r="B184" s="518" t="s">
        <v>7343</v>
      </c>
      <c r="C184" s="125" t="s">
        <v>3712</v>
      </c>
      <c r="D184" s="186" t="s">
        <v>7342</v>
      </c>
      <c r="E184" s="762"/>
      <c r="F184" s="764">
        <v>20000000</v>
      </c>
      <c r="G184" s="125" t="s">
        <v>1914</v>
      </c>
    </row>
    <row r="185" spans="1:7" ht="20.100000000000001" customHeight="1" x14ac:dyDescent="0.25">
      <c r="A185" s="125">
        <v>3</v>
      </c>
      <c r="B185" s="518" t="s">
        <v>7344</v>
      </c>
      <c r="C185" s="125" t="s">
        <v>3712</v>
      </c>
      <c r="D185" s="186" t="s">
        <v>7342</v>
      </c>
      <c r="E185" s="762"/>
      <c r="F185" s="764">
        <v>20000000</v>
      </c>
      <c r="G185" s="125"/>
    </row>
    <row r="186" spans="1:7" ht="20.100000000000001" customHeight="1" x14ac:dyDescent="0.25">
      <c r="A186" s="125">
        <v>4</v>
      </c>
      <c r="B186" s="518" t="s">
        <v>7345</v>
      </c>
      <c r="C186" s="125" t="s">
        <v>3712</v>
      </c>
      <c r="D186" s="186" t="s">
        <v>7346</v>
      </c>
      <c r="E186" s="762"/>
      <c r="F186" s="764">
        <v>20000000</v>
      </c>
      <c r="G186" s="125" t="s">
        <v>1914</v>
      </c>
    </row>
    <row r="187" spans="1:7" ht="20.100000000000001" customHeight="1" x14ac:dyDescent="0.25">
      <c r="A187" s="125">
        <v>5</v>
      </c>
      <c r="B187" s="518" t="s">
        <v>524</v>
      </c>
      <c r="C187" s="125" t="s">
        <v>3712</v>
      </c>
      <c r="D187" s="186" t="s">
        <v>7346</v>
      </c>
      <c r="E187" s="762"/>
      <c r="F187" s="764">
        <v>20000000</v>
      </c>
      <c r="G187" s="125"/>
    </row>
    <row r="188" spans="1:7" ht="20.100000000000001" customHeight="1" x14ac:dyDescent="0.25">
      <c r="A188" s="125">
        <v>6</v>
      </c>
      <c r="B188" s="518" t="s">
        <v>1746</v>
      </c>
      <c r="C188" s="125" t="s">
        <v>3712</v>
      </c>
      <c r="D188" s="186" t="s">
        <v>7346</v>
      </c>
      <c r="E188" s="762"/>
      <c r="F188" s="764">
        <v>20000000</v>
      </c>
      <c r="G188" s="125"/>
    </row>
    <row r="189" spans="1:7" ht="20.100000000000001" customHeight="1" x14ac:dyDescent="0.25">
      <c r="A189" s="125">
        <v>7</v>
      </c>
      <c r="B189" s="518" t="s">
        <v>7347</v>
      </c>
      <c r="C189" s="125" t="s">
        <v>3712</v>
      </c>
      <c r="D189" s="518" t="s">
        <v>7112</v>
      </c>
      <c r="E189" s="762"/>
      <c r="F189" s="764">
        <v>20000000</v>
      </c>
      <c r="G189" s="125"/>
    </row>
    <row r="190" spans="1:7" ht="20.100000000000001" customHeight="1" x14ac:dyDescent="0.25">
      <c r="A190" s="125">
        <v>8</v>
      </c>
      <c r="B190" s="518" t="s">
        <v>7348</v>
      </c>
      <c r="C190" s="125" t="s">
        <v>3712</v>
      </c>
      <c r="D190" s="518" t="s">
        <v>7112</v>
      </c>
      <c r="E190" s="762"/>
      <c r="F190" s="764">
        <v>20000000</v>
      </c>
      <c r="G190" s="125"/>
    </row>
    <row r="191" spans="1:7" ht="20.100000000000001" customHeight="1" x14ac:dyDescent="0.25">
      <c r="A191" s="125">
        <v>9</v>
      </c>
      <c r="B191" s="518" t="s">
        <v>7349</v>
      </c>
      <c r="C191" s="125" t="s">
        <v>3712</v>
      </c>
      <c r="D191" s="518" t="s">
        <v>2203</v>
      </c>
      <c r="E191" s="762"/>
      <c r="F191" s="764">
        <v>20000000</v>
      </c>
      <c r="G191" s="94"/>
    </row>
    <row r="192" spans="1:7" ht="20.100000000000001" customHeight="1" x14ac:dyDescent="0.25">
      <c r="A192" s="125">
        <v>10</v>
      </c>
      <c r="B192" s="518" t="s">
        <v>7350</v>
      </c>
      <c r="C192" s="125" t="s">
        <v>3712</v>
      </c>
      <c r="D192" s="518" t="s">
        <v>2203</v>
      </c>
      <c r="E192" s="762"/>
      <c r="F192" s="764">
        <v>20000000</v>
      </c>
      <c r="G192" s="94"/>
    </row>
    <row r="193" spans="1:7" ht="20.100000000000001" customHeight="1" x14ac:dyDescent="0.25">
      <c r="A193" s="125">
        <v>11</v>
      </c>
      <c r="B193" s="518" t="s">
        <v>7351</v>
      </c>
      <c r="C193" s="125" t="s">
        <v>3712</v>
      </c>
      <c r="D193" s="518" t="s">
        <v>2203</v>
      </c>
      <c r="E193" s="762"/>
      <c r="F193" s="764">
        <v>20000000</v>
      </c>
      <c r="G193" s="94"/>
    </row>
    <row r="194" spans="1:7" ht="20.100000000000001" customHeight="1" x14ac:dyDescent="0.25">
      <c r="A194" s="125">
        <v>12</v>
      </c>
      <c r="B194" s="518" t="s">
        <v>575</v>
      </c>
      <c r="C194" s="125" t="s">
        <v>3712</v>
      </c>
      <c r="D194" s="518" t="s">
        <v>2203</v>
      </c>
      <c r="E194" s="762"/>
      <c r="F194" s="764">
        <v>20000000</v>
      </c>
      <c r="G194" s="94"/>
    </row>
    <row r="195" spans="1:7" ht="20.100000000000001" customHeight="1" x14ac:dyDescent="0.25">
      <c r="A195" s="125">
        <v>13</v>
      </c>
      <c r="B195" s="518" t="s">
        <v>7352</v>
      </c>
      <c r="C195" s="125" t="s">
        <v>3712</v>
      </c>
      <c r="D195" s="518" t="s">
        <v>7353</v>
      </c>
      <c r="E195" s="762"/>
      <c r="F195" s="764">
        <v>20000000</v>
      </c>
      <c r="G195" s="94"/>
    </row>
    <row r="196" spans="1:7" ht="20.100000000000001" customHeight="1" x14ac:dyDescent="0.25">
      <c r="A196" s="125">
        <v>14</v>
      </c>
      <c r="B196" s="518" t="s">
        <v>7354</v>
      </c>
      <c r="C196" s="125" t="s">
        <v>3712</v>
      </c>
      <c r="D196" s="518" t="s">
        <v>7355</v>
      </c>
      <c r="E196" s="764">
        <v>40000000</v>
      </c>
      <c r="F196" s="762"/>
      <c r="G196" s="94"/>
    </row>
    <row r="197" spans="1:7" ht="20.100000000000001" customHeight="1" x14ac:dyDescent="0.25">
      <c r="A197" s="125">
        <v>15</v>
      </c>
      <c r="B197" s="518" t="s">
        <v>7356</v>
      </c>
      <c r="C197" s="125" t="s">
        <v>3712</v>
      </c>
      <c r="D197" s="518" t="s">
        <v>1578</v>
      </c>
      <c r="E197" s="762"/>
      <c r="F197" s="764">
        <v>20000000</v>
      </c>
      <c r="G197" s="125"/>
    </row>
    <row r="198" spans="1:7" ht="20.100000000000001" customHeight="1" x14ac:dyDescent="0.25">
      <c r="A198" s="112" t="s">
        <v>1326</v>
      </c>
      <c r="B198" s="113" t="s">
        <v>7113</v>
      </c>
      <c r="C198" s="113"/>
      <c r="D198" s="113"/>
      <c r="E198" s="786">
        <f>+SUM(E199:E276)</f>
        <v>160000000</v>
      </c>
      <c r="F198" s="781">
        <f>+SUM(F199:F276)</f>
        <v>1480000000</v>
      </c>
      <c r="G198" s="125"/>
    </row>
    <row r="199" spans="1:7" ht="20.100000000000001" customHeight="1" x14ac:dyDescent="0.25">
      <c r="A199" s="125">
        <v>16</v>
      </c>
      <c r="B199" s="518" t="s">
        <v>7357</v>
      </c>
      <c r="C199" s="125" t="s">
        <v>3712</v>
      </c>
      <c r="D199" s="518" t="s">
        <v>7358</v>
      </c>
      <c r="E199" s="764">
        <v>40000000</v>
      </c>
      <c r="F199" s="763"/>
      <c r="G199" s="125"/>
    </row>
    <row r="200" spans="1:7" ht="20.100000000000001" customHeight="1" x14ac:dyDescent="0.25">
      <c r="A200" s="125">
        <v>17</v>
      </c>
      <c r="B200" s="518" t="s">
        <v>7359</v>
      </c>
      <c r="C200" s="125" t="s">
        <v>3712</v>
      </c>
      <c r="D200" s="518" t="s">
        <v>7358</v>
      </c>
      <c r="E200" s="764">
        <v>40000000</v>
      </c>
      <c r="F200" s="763"/>
      <c r="G200" s="125"/>
    </row>
    <row r="201" spans="1:7" ht="20.100000000000001" customHeight="1" x14ac:dyDescent="0.25">
      <c r="A201" s="125">
        <v>18</v>
      </c>
      <c r="B201" s="518" t="s">
        <v>7360</v>
      </c>
      <c r="C201" s="125" t="s">
        <v>3712</v>
      </c>
      <c r="D201" s="518" t="s">
        <v>7358</v>
      </c>
      <c r="E201" s="764">
        <v>40000000</v>
      </c>
      <c r="F201" s="763"/>
      <c r="G201" s="125"/>
    </row>
    <row r="202" spans="1:7" ht="20.100000000000001" customHeight="1" x14ac:dyDescent="0.25">
      <c r="A202" s="125">
        <v>19</v>
      </c>
      <c r="B202" s="192" t="s">
        <v>7361</v>
      </c>
      <c r="C202" s="125" t="s">
        <v>3712</v>
      </c>
      <c r="D202" s="518" t="s">
        <v>7362</v>
      </c>
      <c r="E202" s="764">
        <v>40000000</v>
      </c>
      <c r="F202" s="763"/>
      <c r="G202" s="125"/>
    </row>
    <row r="203" spans="1:7" ht="20.100000000000001" customHeight="1" x14ac:dyDescent="0.25">
      <c r="A203" s="125">
        <v>20</v>
      </c>
      <c r="B203" s="159" t="s">
        <v>7363</v>
      </c>
      <c r="C203" s="125" t="s">
        <v>3712</v>
      </c>
      <c r="D203" s="159" t="s">
        <v>7364</v>
      </c>
      <c r="E203" s="763"/>
      <c r="F203" s="764">
        <v>20000000</v>
      </c>
      <c r="G203" s="125"/>
    </row>
    <row r="204" spans="1:7" ht="20.100000000000001" customHeight="1" x14ac:dyDescent="0.25">
      <c r="A204" s="125">
        <v>21</v>
      </c>
      <c r="B204" s="159" t="s">
        <v>7365</v>
      </c>
      <c r="C204" s="125" t="s">
        <v>3712</v>
      </c>
      <c r="D204" s="159" t="s">
        <v>7364</v>
      </c>
      <c r="E204" s="763"/>
      <c r="F204" s="764">
        <v>20000000</v>
      </c>
      <c r="G204" s="125"/>
    </row>
    <row r="205" spans="1:7" ht="20.100000000000001" customHeight="1" x14ac:dyDescent="0.25">
      <c r="A205" s="125">
        <v>22</v>
      </c>
      <c r="B205" s="159" t="s">
        <v>7366</v>
      </c>
      <c r="C205" s="125" t="s">
        <v>3712</v>
      </c>
      <c r="D205" s="159" t="s">
        <v>7364</v>
      </c>
      <c r="E205" s="763"/>
      <c r="F205" s="764">
        <v>20000000</v>
      </c>
      <c r="G205" s="125"/>
    </row>
    <row r="206" spans="1:7" ht="20.100000000000001" customHeight="1" x14ac:dyDescent="0.25">
      <c r="A206" s="125">
        <v>23</v>
      </c>
      <c r="B206" s="159" t="s">
        <v>7367</v>
      </c>
      <c r="C206" s="125" t="s">
        <v>3712</v>
      </c>
      <c r="D206" s="159" t="s">
        <v>7364</v>
      </c>
      <c r="E206" s="763"/>
      <c r="F206" s="764">
        <v>20000000</v>
      </c>
      <c r="G206" s="125"/>
    </row>
    <row r="207" spans="1:7" ht="20.100000000000001" customHeight="1" x14ac:dyDescent="0.25">
      <c r="A207" s="125">
        <v>24</v>
      </c>
      <c r="B207" s="159" t="s">
        <v>7368</v>
      </c>
      <c r="C207" s="125" t="s">
        <v>3712</v>
      </c>
      <c r="D207" s="159" t="s">
        <v>7364</v>
      </c>
      <c r="E207" s="763"/>
      <c r="F207" s="764">
        <v>20000000</v>
      </c>
      <c r="G207" s="125"/>
    </row>
    <row r="208" spans="1:7" ht="20.100000000000001" customHeight="1" x14ac:dyDescent="0.25">
      <c r="A208" s="125">
        <v>25</v>
      </c>
      <c r="B208" s="159" t="s">
        <v>7369</v>
      </c>
      <c r="C208" s="125" t="s">
        <v>3712</v>
      </c>
      <c r="D208" s="159" t="s">
        <v>7364</v>
      </c>
      <c r="E208" s="763"/>
      <c r="F208" s="764">
        <v>20000000</v>
      </c>
      <c r="G208" s="125"/>
    </row>
    <row r="209" spans="1:7" ht="20.100000000000001" customHeight="1" x14ac:dyDescent="0.25">
      <c r="A209" s="125">
        <v>26</v>
      </c>
      <c r="B209" s="159" t="s">
        <v>7370</v>
      </c>
      <c r="C209" s="125" t="s">
        <v>3712</v>
      </c>
      <c r="D209" s="159" t="s">
        <v>7364</v>
      </c>
      <c r="E209" s="763"/>
      <c r="F209" s="764">
        <v>20000000</v>
      </c>
      <c r="G209" s="125"/>
    </row>
    <row r="210" spans="1:7" ht="20.100000000000001" customHeight="1" x14ac:dyDescent="0.25">
      <c r="A210" s="125">
        <v>27</v>
      </c>
      <c r="B210" s="159" t="s">
        <v>7371</v>
      </c>
      <c r="C210" s="125" t="s">
        <v>3712</v>
      </c>
      <c r="D210" s="159" t="s">
        <v>7364</v>
      </c>
      <c r="E210" s="763"/>
      <c r="F210" s="764">
        <v>20000000</v>
      </c>
      <c r="G210" s="125"/>
    </row>
    <row r="211" spans="1:7" ht="20.100000000000001" customHeight="1" x14ac:dyDescent="0.25">
      <c r="A211" s="125">
        <v>28</v>
      </c>
      <c r="B211" s="159" t="s">
        <v>7372</v>
      </c>
      <c r="C211" s="125" t="s">
        <v>3712</v>
      </c>
      <c r="D211" s="159" t="s">
        <v>7364</v>
      </c>
      <c r="E211" s="763"/>
      <c r="F211" s="764">
        <v>20000000</v>
      </c>
      <c r="G211" s="125"/>
    </row>
    <row r="212" spans="1:7" ht="20.100000000000001" customHeight="1" x14ac:dyDescent="0.25">
      <c r="A212" s="125">
        <v>29</v>
      </c>
      <c r="B212" s="159" t="s">
        <v>7373</v>
      </c>
      <c r="C212" s="125" t="s">
        <v>3712</v>
      </c>
      <c r="D212" s="159" t="s">
        <v>7364</v>
      </c>
      <c r="E212" s="763"/>
      <c r="F212" s="764">
        <v>20000000</v>
      </c>
      <c r="G212" s="125"/>
    </row>
    <row r="213" spans="1:7" ht="20.100000000000001" customHeight="1" x14ac:dyDescent="0.25">
      <c r="A213" s="125">
        <v>30</v>
      </c>
      <c r="B213" s="159" t="s">
        <v>7374</v>
      </c>
      <c r="C213" s="125" t="s">
        <v>3712</v>
      </c>
      <c r="D213" s="159" t="s">
        <v>7375</v>
      </c>
      <c r="E213" s="763"/>
      <c r="F213" s="764">
        <v>20000000</v>
      </c>
      <c r="G213" s="125"/>
    </row>
    <row r="214" spans="1:7" ht="20.100000000000001" customHeight="1" x14ac:dyDescent="0.25">
      <c r="A214" s="125">
        <v>31</v>
      </c>
      <c r="B214" s="159" t="s">
        <v>7376</v>
      </c>
      <c r="C214" s="125" t="s">
        <v>3712</v>
      </c>
      <c r="D214" s="159" t="s">
        <v>7377</v>
      </c>
      <c r="E214" s="763"/>
      <c r="F214" s="764">
        <v>20000000</v>
      </c>
      <c r="G214" s="125"/>
    </row>
    <row r="215" spans="1:7" ht="20.100000000000001" customHeight="1" x14ac:dyDescent="0.25">
      <c r="A215" s="125">
        <v>32</v>
      </c>
      <c r="B215" s="159" t="s">
        <v>7378</v>
      </c>
      <c r="C215" s="125" t="s">
        <v>3712</v>
      </c>
      <c r="D215" s="159" t="s">
        <v>7377</v>
      </c>
      <c r="E215" s="763"/>
      <c r="F215" s="764">
        <v>20000000</v>
      </c>
      <c r="G215" s="125"/>
    </row>
    <row r="216" spans="1:7" ht="20.100000000000001" customHeight="1" x14ac:dyDescent="0.25">
      <c r="A216" s="125">
        <v>33</v>
      </c>
      <c r="B216" s="159" t="s">
        <v>7379</v>
      </c>
      <c r="C216" s="125" t="s">
        <v>3712</v>
      </c>
      <c r="D216" s="159" t="s">
        <v>7380</v>
      </c>
      <c r="E216" s="763"/>
      <c r="F216" s="764">
        <v>20000000</v>
      </c>
      <c r="G216" s="125"/>
    </row>
    <row r="217" spans="1:7" ht="20.100000000000001" customHeight="1" x14ac:dyDescent="0.25">
      <c r="A217" s="125">
        <v>34</v>
      </c>
      <c r="B217" s="159" t="s">
        <v>496</v>
      </c>
      <c r="C217" s="125" t="s">
        <v>3712</v>
      </c>
      <c r="D217" s="159" t="s">
        <v>7381</v>
      </c>
      <c r="E217" s="763"/>
      <c r="F217" s="764">
        <v>20000000</v>
      </c>
      <c r="G217" s="125"/>
    </row>
    <row r="218" spans="1:7" ht="20.100000000000001" customHeight="1" x14ac:dyDescent="0.25">
      <c r="A218" s="125">
        <v>35</v>
      </c>
      <c r="B218" s="159" t="s">
        <v>7382</v>
      </c>
      <c r="C218" s="125" t="s">
        <v>3712</v>
      </c>
      <c r="D218" s="159" t="s">
        <v>7381</v>
      </c>
      <c r="E218" s="763"/>
      <c r="F218" s="764">
        <v>20000000</v>
      </c>
      <c r="G218" s="125"/>
    </row>
    <row r="219" spans="1:7" ht="20.100000000000001" customHeight="1" x14ac:dyDescent="0.25">
      <c r="A219" s="125">
        <v>36</v>
      </c>
      <c r="B219" s="159" t="s">
        <v>7383</v>
      </c>
      <c r="C219" s="125" t="s">
        <v>3712</v>
      </c>
      <c r="D219" s="159" t="s">
        <v>7381</v>
      </c>
      <c r="E219" s="763"/>
      <c r="F219" s="764">
        <v>20000000</v>
      </c>
      <c r="G219" s="125"/>
    </row>
    <row r="220" spans="1:7" ht="20.100000000000001" customHeight="1" x14ac:dyDescent="0.25">
      <c r="A220" s="125">
        <v>37</v>
      </c>
      <c r="B220" s="159" t="s">
        <v>7384</v>
      </c>
      <c r="C220" s="125" t="s">
        <v>3712</v>
      </c>
      <c r="D220" s="518" t="s">
        <v>7358</v>
      </c>
      <c r="E220" s="763"/>
      <c r="F220" s="764">
        <v>20000000</v>
      </c>
      <c r="G220" s="125"/>
    </row>
    <row r="221" spans="1:7" ht="20.100000000000001" customHeight="1" x14ac:dyDescent="0.25">
      <c r="A221" s="125">
        <v>38</v>
      </c>
      <c r="B221" s="159" t="s">
        <v>7385</v>
      </c>
      <c r="C221" s="125" t="s">
        <v>3712</v>
      </c>
      <c r="D221" s="518" t="s">
        <v>7358</v>
      </c>
      <c r="E221" s="763"/>
      <c r="F221" s="764">
        <v>20000000</v>
      </c>
      <c r="G221" s="125" t="s">
        <v>1914</v>
      </c>
    </row>
    <row r="222" spans="1:7" ht="20.100000000000001" customHeight="1" x14ac:dyDescent="0.25">
      <c r="A222" s="125">
        <v>39</v>
      </c>
      <c r="B222" s="159" t="s">
        <v>7386</v>
      </c>
      <c r="C222" s="125" t="s">
        <v>3712</v>
      </c>
      <c r="D222" s="518" t="s">
        <v>7358</v>
      </c>
      <c r="E222" s="763"/>
      <c r="F222" s="764">
        <v>20000000</v>
      </c>
      <c r="G222" s="125"/>
    </row>
    <row r="223" spans="1:7" ht="20.100000000000001" customHeight="1" x14ac:dyDescent="0.25">
      <c r="A223" s="125">
        <v>40</v>
      </c>
      <c r="B223" s="159" t="s">
        <v>7387</v>
      </c>
      <c r="C223" s="125" t="s">
        <v>3712</v>
      </c>
      <c r="D223" s="518" t="s">
        <v>7358</v>
      </c>
      <c r="E223" s="763"/>
      <c r="F223" s="764">
        <v>20000000</v>
      </c>
      <c r="G223" s="125"/>
    </row>
    <row r="224" spans="1:7" ht="20.100000000000001" customHeight="1" x14ac:dyDescent="0.25">
      <c r="A224" s="125">
        <v>41</v>
      </c>
      <c r="B224" s="159" t="s">
        <v>7388</v>
      </c>
      <c r="C224" s="125" t="s">
        <v>3712</v>
      </c>
      <c r="D224" s="518" t="s">
        <v>7358</v>
      </c>
      <c r="E224" s="763"/>
      <c r="F224" s="764">
        <v>20000000</v>
      </c>
      <c r="G224" s="125"/>
    </row>
    <row r="225" spans="1:7" ht="20.100000000000001" customHeight="1" x14ac:dyDescent="0.25">
      <c r="A225" s="125">
        <v>42</v>
      </c>
      <c r="B225" s="159" t="s">
        <v>7389</v>
      </c>
      <c r="C225" s="125" t="s">
        <v>3712</v>
      </c>
      <c r="D225" s="518" t="s">
        <v>7358</v>
      </c>
      <c r="E225" s="763"/>
      <c r="F225" s="764">
        <v>20000000</v>
      </c>
      <c r="G225" s="125"/>
    </row>
    <row r="226" spans="1:7" ht="20.100000000000001" customHeight="1" x14ac:dyDescent="0.25">
      <c r="A226" s="125">
        <v>43</v>
      </c>
      <c r="B226" s="159" t="s">
        <v>884</v>
      </c>
      <c r="C226" s="125" t="s">
        <v>3712</v>
      </c>
      <c r="D226" s="518" t="s">
        <v>7358</v>
      </c>
      <c r="E226" s="763"/>
      <c r="F226" s="764">
        <v>20000000</v>
      </c>
      <c r="G226" s="125"/>
    </row>
    <row r="227" spans="1:7" ht="20.100000000000001" customHeight="1" x14ac:dyDescent="0.25">
      <c r="A227" s="125">
        <v>44</v>
      </c>
      <c r="B227" s="159" t="s">
        <v>7390</v>
      </c>
      <c r="C227" s="125" t="s">
        <v>3712</v>
      </c>
      <c r="D227" s="518" t="s">
        <v>7358</v>
      </c>
      <c r="E227" s="763"/>
      <c r="F227" s="764">
        <v>20000000</v>
      </c>
      <c r="G227" s="125"/>
    </row>
    <row r="228" spans="1:7" ht="20.100000000000001" customHeight="1" x14ac:dyDescent="0.25">
      <c r="A228" s="125">
        <v>45</v>
      </c>
      <c r="B228" s="159" t="s">
        <v>7391</v>
      </c>
      <c r="C228" s="125" t="s">
        <v>3712</v>
      </c>
      <c r="D228" s="518" t="s">
        <v>7358</v>
      </c>
      <c r="E228" s="763"/>
      <c r="F228" s="764">
        <v>20000000</v>
      </c>
      <c r="G228" s="125"/>
    </row>
    <row r="229" spans="1:7" ht="20.100000000000001" customHeight="1" x14ac:dyDescent="0.25">
      <c r="A229" s="125">
        <v>46</v>
      </c>
      <c r="B229" s="159" t="s">
        <v>7392</v>
      </c>
      <c r="C229" s="125" t="s">
        <v>3712</v>
      </c>
      <c r="D229" s="518" t="s">
        <v>7358</v>
      </c>
      <c r="E229" s="763"/>
      <c r="F229" s="764">
        <v>20000000</v>
      </c>
      <c r="G229" s="125"/>
    </row>
    <row r="230" spans="1:7" ht="20.100000000000001" customHeight="1" x14ac:dyDescent="0.25">
      <c r="A230" s="125">
        <v>47</v>
      </c>
      <c r="B230" s="159" t="s">
        <v>7393</v>
      </c>
      <c r="C230" s="125" t="s">
        <v>3712</v>
      </c>
      <c r="D230" s="518" t="s">
        <v>7358</v>
      </c>
      <c r="E230" s="763"/>
      <c r="F230" s="764">
        <v>20000000</v>
      </c>
      <c r="G230" s="125"/>
    </row>
    <row r="231" spans="1:7" ht="20.100000000000001" customHeight="1" x14ac:dyDescent="0.25">
      <c r="A231" s="125">
        <v>48</v>
      </c>
      <c r="B231" s="159" t="s">
        <v>1735</v>
      </c>
      <c r="C231" s="125" t="s">
        <v>3712</v>
      </c>
      <c r="D231" s="518" t="s">
        <v>7358</v>
      </c>
      <c r="E231" s="763"/>
      <c r="F231" s="764">
        <v>20000000</v>
      </c>
      <c r="G231" s="125"/>
    </row>
    <row r="232" spans="1:7" ht="20.100000000000001" customHeight="1" x14ac:dyDescent="0.25">
      <c r="A232" s="125">
        <v>49</v>
      </c>
      <c r="B232" s="159" t="s">
        <v>7394</v>
      </c>
      <c r="C232" s="125" t="s">
        <v>3712</v>
      </c>
      <c r="D232" s="159" t="s">
        <v>7395</v>
      </c>
      <c r="E232" s="763"/>
      <c r="F232" s="764">
        <v>20000000</v>
      </c>
      <c r="G232" s="125"/>
    </row>
    <row r="233" spans="1:7" ht="20.100000000000001" customHeight="1" x14ac:dyDescent="0.25">
      <c r="A233" s="125">
        <v>50</v>
      </c>
      <c r="B233" s="159" t="s">
        <v>7396</v>
      </c>
      <c r="C233" s="125" t="s">
        <v>3712</v>
      </c>
      <c r="D233" s="159" t="s">
        <v>7397</v>
      </c>
      <c r="E233" s="763"/>
      <c r="F233" s="764">
        <v>20000000</v>
      </c>
      <c r="G233" s="125"/>
    </row>
    <row r="234" spans="1:7" ht="20.100000000000001" customHeight="1" x14ac:dyDescent="0.25">
      <c r="A234" s="125">
        <v>51</v>
      </c>
      <c r="B234" s="159" t="s">
        <v>7398</v>
      </c>
      <c r="C234" s="125" t="s">
        <v>3712</v>
      </c>
      <c r="D234" s="159" t="s">
        <v>7399</v>
      </c>
      <c r="E234" s="763"/>
      <c r="F234" s="764">
        <v>20000000</v>
      </c>
      <c r="G234" s="125"/>
    </row>
    <row r="235" spans="1:7" ht="20.100000000000001" customHeight="1" x14ac:dyDescent="0.25">
      <c r="A235" s="125">
        <v>52</v>
      </c>
      <c r="B235" s="159" t="s">
        <v>1066</v>
      </c>
      <c r="C235" s="125" t="s">
        <v>3712</v>
      </c>
      <c r="D235" s="159" t="s">
        <v>7399</v>
      </c>
      <c r="E235" s="763"/>
      <c r="F235" s="764">
        <v>20000000</v>
      </c>
      <c r="G235" s="125"/>
    </row>
    <row r="236" spans="1:7" ht="20.100000000000001" customHeight="1" x14ac:dyDescent="0.25">
      <c r="A236" s="125">
        <v>53</v>
      </c>
      <c r="B236" s="159" t="s">
        <v>7400</v>
      </c>
      <c r="C236" s="125" t="s">
        <v>3712</v>
      </c>
      <c r="D236" s="159" t="s">
        <v>7399</v>
      </c>
      <c r="E236" s="763"/>
      <c r="F236" s="764">
        <v>20000000</v>
      </c>
      <c r="G236" s="125"/>
    </row>
    <row r="237" spans="1:7" ht="20.100000000000001" customHeight="1" x14ac:dyDescent="0.25">
      <c r="A237" s="125">
        <v>54</v>
      </c>
      <c r="B237" s="159" t="s">
        <v>7401</v>
      </c>
      <c r="C237" s="125" t="s">
        <v>3712</v>
      </c>
      <c r="D237" s="159" t="s">
        <v>7399</v>
      </c>
      <c r="E237" s="763"/>
      <c r="F237" s="764">
        <v>20000000</v>
      </c>
      <c r="G237" s="125"/>
    </row>
    <row r="238" spans="1:7" ht="20.100000000000001" customHeight="1" x14ac:dyDescent="0.25">
      <c r="A238" s="125">
        <v>55</v>
      </c>
      <c r="B238" s="159" t="s">
        <v>2609</v>
      </c>
      <c r="C238" s="125" t="s">
        <v>3712</v>
      </c>
      <c r="D238" s="159" t="s">
        <v>7399</v>
      </c>
      <c r="E238" s="763"/>
      <c r="F238" s="764">
        <v>20000000</v>
      </c>
      <c r="G238" s="125"/>
    </row>
    <row r="239" spans="1:7" ht="20.100000000000001" customHeight="1" x14ac:dyDescent="0.25">
      <c r="A239" s="125">
        <v>56</v>
      </c>
      <c r="B239" s="159" t="s">
        <v>7402</v>
      </c>
      <c r="C239" s="125" t="s">
        <v>3712</v>
      </c>
      <c r="D239" s="159" t="s">
        <v>7399</v>
      </c>
      <c r="E239" s="763"/>
      <c r="F239" s="764">
        <v>20000000</v>
      </c>
      <c r="G239" s="125"/>
    </row>
    <row r="240" spans="1:7" ht="20.100000000000001" customHeight="1" x14ac:dyDescent="0.25">
      <c r="A240" s="125">
        <v>57</v>
      </c>
      <c r="B240" s="159" t="s">
        <v>7351</v>
      </c>
      <c r="C240" s="125" t="s">
        <v>3712</v>
      </c>
      <c r="D240" s="159" t="s">
        <v>7399</v>
      </c>
      <c r="E240" s="763"/>
      <c r="F240" s="764">
        <v>20000000</v>
      </c>
      <c r="G240" s="125"/>
    </row>
    <row r="241" spans="1:7" ht="20.100000000000001" customHeight="1" x14ac:dyDescent="0.25">
      <c r="A241" s="125">
        <v>58</v>
      </c>
      <c r="B241" s="159" t="s">
        <v>7403</v>
      </c>
      <c r="C241" s="125" t="s">
        <v>3712</v>
      </c>
      <c r="D241" s="159" t="s">
        <v>7399</v>
      </c>
      <c r="E241" s="763"/>
      <c r="F241" s="764">
        <v>20000000</v>
      </c>
      <c r="G241" s="125"/>
    </row>
    <row r="242" spans="1:7" ht="20.100000000000001" customHeight="1" x14ac:dyDescent="0.25">
      <c r="A242" s="125">
        <v>59</v>
      </c>
      <c r="B242" s="159" t="s">
        <v>139</v>
      </c>
      <c r="C242" s="125" t="s">
        <v>3712</v>
      </c>
      <c r="D242" s="159" t="s">
        <v>7399</v>
      </c>
      <c r="E242" s="763"/>
      <c r="F242" s="764">
        <v>20000000</v>
      </c>
      <c r="G242" s="125"/>
    </row>
    <row r="243" spans="1:7" ht="20.100000000000001" customHeight="1" x14ac:dyDescent="0.25">
      <c r="A243" s="125">
        <v>60</v>
      </c>
      <c r="B243" s="159" t="s">
        <v>7404</v>
      </c>
      <c r="C243" s="125" t="s">
        <v>3712</v>
      </c>
      <c r="D243" s="159" t="s">
        <v>7399</v>
      </c>
      <c r="E243" s="763"/>
      <c r="F243" s="764">
        <v>20000000</v>
      </c>
      <c r="G243" s="125"/>
    </row>
    <row r="244" spans="1:7" ht="20.100000000000001" customHeight="1" x14ac:dyDescent="0.25">
      <c r="A244" s="125">
        <v>61</v>
      </c>
      <c r="B244" s="159" t="s">
        <v>7405</v>
      </c>
      <c r="C244" s="125" t="s">
        <v>3712</v>
      </c>
      <c r="D244" s="159" t="s">
        <v>7399</v>
      </c>
      <c r="E244" s="763"/>
      <c r="F244" s="764">
        <v>20000000</v>
      </c>
      <c r="G244" s="125"/>
    </row>
    <row r="245" spans="1:7" ht="20.100000000000001" customHeight="1" x14ac:dyDescent="0.25">
      <c r="A245" s="125">
        <v>62</v>
      </c>
      <c r="B245" s="159" t="s">
        <v>2228</v>
      </c>
      <c r="C245" s="125" t="s">
        <v>3712</v>
      </c>
      <c r="D245" s="159" t="s">
        <v>7399</v>
      </c>
      <c r="E245" s="763"/>
      <c r="F245" s="764">
        <v>20000000</v>
      </c>
      <c r="G245" s="125"/>
    </row>
    <row r="246" spans="1:7" ht="20.100000000000001" customHeight="1" x14ac:dyDescent="0.25">
      <c r="A246" s="125">
        <v>63</v>
      </c>
      <c r="B246" s="159" t="s">
        <v>2566</v>
      </c>
      <c r="C246" s="125" t="s">
        <v>3712</v>
      </c>
      <c r="D246" s="159" t="s">
        <v>7399</v>
      </c>
      <c r="E246" s="763"/>
      <c r="F246" s="764">
        <v>20000000</v>
      </c>
      <c r="G246" s="125"/>
    </row>
    <row r="247" spans="1:7" ht="20.100000000000001" customHeight="1" x14ac:dyDescent="0.25">
      <c r="A247" s="125">
        <v>64</v>
      </c>
      <c r="B247" s="159" t="s">
        <v>7406</v>
      </c>
      <c r="C247" s="125" t="s">
        <v>3712</v>
      </c>
      <c r="D247" s="159" t="s">
        <v>7399</v>
      </c>
      <c r="E247" s="763"/>
      <c r="F247" s="764">
        <v>20000000</v>
      </c>
      <c r="G247" s="125" t="s">
        <v>1914</v>
      </c>
    </row>
    <row r="248" spans="1:7" ht="20.100000000000001" customHeight="1" x14ac:dyDescent="0.25">
      <c r="A248" s="125">
        <v>65</v>
      </c>
      <c r="B248" s="159" t="s">
        <v>7407</v>
      </c>
      <c r="C248" s="125" t="s">
        <v>3712</v>
      </c>
      <c r="D248" s="159" t="s">
        <v>7399</v>
      </c>
      <c r="E248" s="763"/>
      <c r="F248" s="764">
        <v>20000000</v>
      </c>
      <c r="G248" s="125"/>
    </row>
    <row r="249" spans="1:7" ht="20.100000000000001" customHeight="1" x14ac:dyDescent="0.25">
      <c r="A249" s="125">
        <v>66</v>
      </c>
      <c r="B249" s="159" t="s">
        <v>7408</v>
      </c>
      <c r="C249" s="125" t="s">
        <v>3712</v>
      </c>
      <c r="D249" s="159" t="s">
        <v>7399</v>
      </c>
      <c r="E249" s="763"/>
      <c r="F249" s="764">
        <v>20000000</v>
      </c>
      <c r="G249" s="125"/>
    </row>
    <row r="250" spans="1:7" ht="20.100000000000001" customHeight="1" x14ac:dyDescent="0.25">
      <c r="A250" s="125">
        <v>67</v>
      </c>
      <c r="B250" s="159" t="s">
        <v>7409</v>
      </c>
      <c r="C250" s="125" t="s">
        <v>3712</v>
      </c>
      <c r="D250" s="159" t="s">
        <v>7399</v>
      </c>
      <c r="E250" s="763"/>
      <c r="F250" s="764">
        <v>20000000</v>
      </c>
      <c r="G250" s="125"/>
    </row>
    <row r="251" spans="1:7" ht="20.100000000000001" customHeight="1" x14ac:dyDescent="0.25">
      <c r="A251" s="125">
        <v>68</v>
      </c>
      <c r="B251" s="159" t="s">
        <v>2022</v>
      </c>
      <c r="C251" s="125" t="s">
        <v>3712</v>
      </c>
      <c r="D251" s="159" t="s">
        <v>7399</v>
      </c>
      <c r="E251" s="763"/>
      <c r="F251" s="764">
        <v>20000000</v>
      </c>
      <c r="G251" s="125"/>
    </row>
    <row r="252" spans="1:7" ht="20.100000000000001" customHeight="1" x14ac:dyDescent="0.25">
      <c r="A252" s="125">
        <v>69</v>
      </c>
      <c r="B252" s="159" t="s">
        <v>7410</v>
      </c>
      <c r="C252" s="125" t="s">
        <v>3712</v>
      </c>
      <c r="D252" s="159" t="s">
        <v>1111</v>
      </c>
      <c r="E252" s="763"/>
      <c r="F252" s="764">
        <v>20000000</v>
      </c>
      <c r="G252" s="125"/>
    </row>
    <row r="253" spans="1:7" ht="20.100000000000001" customHeight="1" x14ac:dyDescent="0.25">
      <c r="A253" s="125">
        <v>70</v>
      </c>
      <c r="B253" s="159" t="s">
        <v>7411</v>
      </c>
      <c r="C253" s="125" t="s">
        <v>3712</v>
      </c>
      <c r="D253" s="159" t="s">
        <v>1111</v>
      </c>
      <c r="E253" s="763"/>
      <c r="F253" s="764">
        <v>20000000</v>
      </c>
      <c r="G253" s="125"/>
    </row>
    <row r="254" spans="1:7" ht="20.100000000000001" customHeight="1" x14ac:dyDescent="0.25">
      <c r="A254" s="125">
        <v>71</v>
      </c>
      <c r="B254" s="159" t="s">
        <v>2704</v>
      </c>
      <c r="C254" s="125" t="s">
        <v>3712</v>
      </c>
      <c r="D254" s="159" t="s">
        <v>1111</v>
      </c>
      <c r="E254" s="763"/>
      <c r="F254" s="764">
        <v>20000000</v>
      </c>
      <c r="G254" s="125"/>
    </row>
    <row r="255" spans="1:7" ht="20.100000000000001" customHeight="1" x14ac:dyDescent="0.25">
      <c r="A255" s="125">
        <v>72</v>
      </c>
      <c r="B255" s="159" t="s">
        <v>7412</v>
      </c>
      <c r="C255" s="125" t="s">
        <v>3712</v>
      </c>
      <c r="D255" s="159" t="s">
        <v>1111</v>
      </c>
      <c r="E255" s="763"/>
      <c r="F255" s="764">
        <v>20000000</v>
      </c>
      <c r="G255" s="125"/>
    </row>
    <row r="256" spans="1:7" ht="20.100000000000001" customHeight="1" x14ac:dyDescent="0.25">
      <c r="A256" s="125">
        <v>73</v>
      </c>
      <c r="B256" s="159" t="s">
        <v>7413</v>
      </c>
      <c r="C256" s="125" t="s">
        <v>3712</v>
      </c>
      <c r="D256" s="159" t="s">
        <v>1111</v>
      </c>
      <c r="E256" s="763"/>
      <c r="F256" s="764">
        <v>20000000</v>
      </c>
      <c r="G256" s="125"/>
    </row>
    <row r="257" spans="1:7" ht="20.100000000000001" customHeight="1" x14ac:dyDescent="0.25">
      <c r="A257" s="125">
        <v>74</v>
      </c>
      <c r="B257" s="159" t="s">
        <v>7414</v>
      </c>
      <c r="C257" s="125" t="s">
        <v>3712</v>
      </c>
      <c r="D257" s="159" t="s">
        <v>1111</v>
      </c>
      <c r="E257" s="763"/>
      <c r="F257" s="764">
        <v>20000000</v>
      </c>
      <c r="G257" s="125"/>
    </row>
    <row r="258" spans="1:7" ht="20.100000000000001" customHeight="1" x14ac:dyDescent="0.25">
      <c r="A258" s="125">
        <v>75</v>
      </c>
      <c r="B258" s="159" t="s">
        <v>7415</v>
      </c>
      <c r="C258" s="125" t="s">
        <v>3712</v>
      </c>
      <c r="D258" s="159" t="s">
        <v>1111</v>
      </c>
      <c r="E258" s="763"/>
      <c r="F258" s="764">
        <v>20000000</v>
      </c>
      <c r="G258" s="125"/>
    </row>
    <row r="259" spans="1:7" ht="20.100000000000001" customHeight="1" x14ac:dyDescent="0.25">
      <c r="A259" s="125">
        <v>76</v>
      </c>
      <c r="B259" s="159" t="s">
        <v>7416</v>
      </c>
      <c r="C259" s="125" t="s">
        <v>3712</v>
      </c>
      <c r="D259" s="159" t="s">
        <v>1111</v>
      </c>
      <c r="E259" s="763"/>
      <c r="F259" s="764">
        <v>20000000</v>
      </c>
      <c r="G259" s="125"/>
    </row>
    <row r="260" spans="1:7" ht="20.100000000000001" customHeight="1" x14ac:dyDescent="0.25">
      <c r="A260" s="125">
        <v>77</v>
      </c>
      <c r="B260" s="159" t="s">
        <v>7417</v>
      </c>
      <c r="C260" s="125" t="s">
        <v>3712</v>
      </c>
      <c r="D260" s="159" t="s">
        <v>7418</v>
      </c>
      <c r="E260" s="763"/>
      <c r="F260" s="764">
        <v>20000000</v>
      </c>
      <c r="G260" s="125"/>
    </row>
    <row r="261" spans="1:7" ht="20.100000000000001" customHeight="1" x14ac:dyDescent="0.25">
      <c r="A261" s="125">
        <v>78</v>
      </c>
      <c r="B261" s="159" t="s">
        <v>7013</v>
      </c>
      <c r="C261" s="125" t="s">
        <v>3712</v>
      </c>
      <c r="D261" s="159" t="s">
        <v>7418</v>
      </c>
      <c r="E261" s="763"/>
      <c r="F261" s="764">
        <v>20000000</v>
      </c>
      <c r="G261" s="125"/>
    </row>
    <row r="262" spans="1:7" ht="20.100000000000001" customHeight="1" x14ac:dyDescent="0.25">
      <c r="A262" s="125">
        <v>79</v>
      </c>
      <c r="B262" s="159" t="s">
        <v>7419</v>
      </c>
      <c r="C262" s="125" t="s">
        <v>3712</v>
      </c>
      <c r="D262" s="159" t="s">
        <v>7418</v>
      </c>
      <c r="E262" s="763"/>
      <c r="F262" s="764">
        <v>20000000</v>
      </c>
      <c r="G262" s="125"/>
    </row>
    <row r="263" spans="1:7" ht="20.100000000000001" customHeight="1" x14ac:dyDescent="0.25">
      <c r="A263" s="125">
        <v>80</v>
      </c>
      <c r="B263" s="159" t="s">
        <v>7420</v>
      </c>
      <c r="C263" s="125" t="s">
        <v>3712</v>
      </c>
      <c r="D263" s="159" t="s">
        <v>7418</v>
      </c>
      <c r="E263" s="763"/>
      <c r="F263" s="764">
        <v>20000000</v>
      </c>
      <c r="G263" s="125"/>
    </row>
    <row r="264" spans="1:7" ht="20.100000000000001" customHeight="1" x14ac:dyDescent="0.25">
      <c r="A264" s="125">
        <v>81</v>
      </c>
      <c r="B264" s="159" t="s">
        <v>7421</v>
      </c>
      <c r="C264" s="125" t="s">
        <v>3712</v>
      </c>
      <c r="D264" s="159" t="s">
        <v>7418</v>
      </c>
      <c r="E264" s="763"/>
      <c r="F264" s="764">
        <v>20000000</v>
      </c>
      <c r="G264" s="125"/>
    </row>
    <row r="265" spans="1:7" ht="20.100000000000001" customHeight="1" x14ac:dyDescent="0.25">
      <c r="A265" s="125">
        <v>82</v>
      </c>
      <c r="B265" s="159" t="s">
        <v>7422</v>
      </c>
      <c r="C265" s="125" t="s">
        <v>3712</v>
      </c>
      <c r="D265" s="159" t="s">
        <v>7423</v>
      </c>
      <c r="E265" s="763"/>
      <c r="F265" s="764">
        <v>20000000</v>
      </c>
      <c r="G265" s="125"/>
    </row>
    <row r="266" spans="1:7" ht="20.100000000000001" customHeight="1" x14ac:dyDescent="0.25">
      <c r="A266" s="125">
        <v>83</v>
      </c>
      <c r="B266" s="159" t="s">
        <v>7424</v>
      </c>
      <c r="C266" s="125" t="s">
        <v>3712</v>
      </c>
      <c r="D266" s="159" t="s">
        <v>7423</v>
      </c>
      <c r="E266" s="763"/>
      <c r="F266" s="764">
        <v>20000000</v>
      </c>
      <c r="G266" s="125"/>
    </row>
    <row r="267" spans="1:7" ht="20.100000000000001" customHeight="1" x14ac:dyDescent="0.25">
      <c r="A267" s="125">
        <v>84</v>
      </c>
      <c r="B267" s="159" t="s">
        <v>612</v>
      </c>
      <c r="C267" s="125" t="s">
        <v>3712</v>
      </c>
      <c r="D267" s="159" t="s">
        <v>7423</v>
      </c>
      <c r="E267" s="763"/>
      <c r="F267" s="764">
        <v>20000000</v>
      </c>
      <c r="G267" s="125"/>
    </row>
    <row r="268" spans="1:7" ht="20.100000000000001" customHeight="1" x14ac:dyDescent="0.25">
      <c r="A268" s="125">
        <v>85</v>
      </c>
      <c r="B268" s="159" t="s">
        <v>7425</v>
      </c>
      <c r="C268" s="125" t="s">
        <v>3712</v>
      </c>
      <c r="D268" s="159" t="s">
        <v>7423</v>
      </c>
      <c r="E268" s="763"/>
      <c r="F268" s="764">
        <v>20000000</v>
      </c>
      <c r="G268" s="125"/>
    </row>
    <row r="269" spans="1:7" ht="20.100000000000001" customHeight="1" x14ac:dyDescent="0.25">
      <c r="A269" s="125">
        <v>86</v>
      </c>
      <c r="B269" s="159" t="s">
        <v>7426</v>
      </c>
      <c r="C269" s="125" t="s">
        <v>3712</v>
      </c>
      <c r="D269" s="159" t="s">
        <v>7423</v>
      </c>
      <c r="E269" s="763"/>
      <c r="F269" s="764">
        <v>20000000</v>
      </c>
      <c r="G269" s="125"/>
    </row>
    <row r="270" spans="1:7" ht="20.100000000000001" customHeight="1" x14ac:dyDescent="0.25">
      <c r="A270" s="125">
        <v>87</v>
      </c>
      <c r="B270" s="159" t="s">
        <v>7427</v>
      </c>
      <c r="C270" s="125" t="s">
        <v>3712</v>
      </c>
      <c r="D270" s="159" t="s">
        <v>7428</v>
      </c>
      <c r="E270" s="763"/>
      <c r="F270" s="764">
        <v>20000000</v>
      </c>
      <c r="G270" s="125"/>
    </row>
    <row r="271" spans="1:7" ht="20.100000000000001" customHeight="1" x14ac:dyDescent="0.25">
      <c r="A271" s="125">
        <v>88</v>
      </c>
      <c r="B271" s="159" t="s">
        <v>7429</v>
      </c>
      <c r="C271" s="125" t="s">
        <v>3712</v>
      </c>
      <c r="D271" s="159" t="s">
        <v>7428</v>
      </c>
      <c r="E271" s="763"/>
      <c r="F271" s="764">
        <v>20000000</v>
      </c>
      <c r="G271" s="125"/>
    </row>
    <row r="272" spans="1:7" ht="20.100000000000001" customHeight="1" x14ac:dyDescent="0.25">
      <c r="A272" s="125">
        <v>89</v>
      </c>
      <c r="B272" s="159" t="s">
        <v>7430</v>
      </c>
      <c r="C272" s="125" t="s">
        <v>3712</v>
      </c>
      <c r="D272" s="159" t="s">
        <v>7428</v>
      </c>
      <c r="E272" s="763"/>
      <c r="F272" s="764">
        <v>20000000</v>
      </c>
      <c r="G272" s="125"/>
    </row>
    <row r="273" spans="1:7" ht="20.100000000000001" customHeight="1" x14ac:dyDescent="0.25">
      <c r="A273" s="125">
        <v>90</v>
      </c>
      <c r="B273" s="159" t="s">
        <v>498</v>
      </c>
      <c r="C273" s="125" t="s">
        <v>3712</v>
      </c>
      <c r="D273" s="159" t="s">
        <v>7428</v>
      </c>
      <c r="E273" s="763"/>
      <c r="F273" s="764">
        <v>20000000</v>
      </c>
      <c r="G273" s="125"/>
    </row>
    <row r="274" spans="1:7" ht="20.100000000000001" customHeight="1" x14ac:dyDescent="0.25">
      <c r="A274" s="125">
        <v>91</v>
      </c>
      <c r="B274" s="159" t="s">
        <v>1172</v>
      </c>
      <c r="C274" s="125" t="s">
        <v>3712</v>
      </c>
      <c r="D274" s="159" t="s">
        <v>7428</v>
      </c>
      <c r="E274" s="763"/>
      <c r="F274" s="764">
        <v>20000000</v>
      </c>
      <c r="G274" s="125"/>
    </row>
    <row r="275" spans="1:7" ht="20.100000000000001" customHeight="1" x14ac:dyDescent="0.25">
      <c r="A275" s="125">
        <v>92</v>
      </c>
      <c r="B275" s="159" t="s">
        <v>1497</v>
      </c>
      <c r="C275" s="125" t="s">
        <v>3712</v>
      </c>
      <c r="D275" s="159" t="s">
        <v>7428</v>
      </c>
      <c r="E275" s="763"/>
      <c r="F275" s="764">
        <v>20000000</v>
      </c>
      <c r="G275" s="125"/>
    </row>
    <row r="276" spans="1:7" ht="20.100000000000001" customHeight="1" x14ac:dyDescent="0.25">
      <c r="A276" s="125">
        <v>93</v>
      </c>
      <c r="B276" s="159" t="s">
        <v>7431</v>
      </c>
      <c r="C276" s="125" t="s">
        <v>3712</v>
      </c>
      <c r="D276" s="159" t="s">
        <v>7364</v>
      </c>
      <c r="E276" s="763"/>
      <c r="F276" s="764">
        <v>20000000</v>
      </c>
      <c r="G276" s="125"/>
    </row>
    <row r="277" spans="1:7" ht="20.100000000000001" customHeight="1" x14ac:dyDescent="0.25">
      <c r="A277" s="112" t="s">
        <v>1328</v>
      </c>
      <c r="B277" s="474" t="s">
        <v>7126</v>
      </c>
      <c r="C277" s="113"/>
      <c r="D277" s="113"/>
      <c r="E277" s="786">
        <f>+SUM(E278:E303)</f>
        <v>160000000</v>
      </c>
      <c r="F277" s="786">
        <f>+SUM(F278:F303)</f>
        <v>440000000</v>
      </c>
      <c r="G277" s="125"/>
    </row>
    <row r="278" spans="1:7" ht="20.100000000000001" customHeight="1" x14ac:dyDescent="0.25">
      <c r="A278" s="125">
        <v>94</v>
      </c>
      <c r="B278" s="518" t="s">
        <v>7432</v>
      </c>
      <c r="C278" s="125" t="s">
        <v>3712</v>
      </c>
      <c r="D278" s="186" t="s">
        <v>7433</v>
      </c>
      <c r="E278" s="783">
        <v>40000000</v>
      </c>
      <c r="F278" s="764"/>
      <c r="G278" s="125"/>
    </row>
    <row r="279" spans="1:7" ht="20.100000000000001" customHeight="1" x14ac:dyDescent="0.25">
      <c r="A279" s="125">
        <v>95</v>
      </c>
      <c r="B279" s="518" t="s">
        <v>7434</v>
      </c>
      <c r="C279" s="125" t="s">
        <v>3712</v>
      </c>
      <c r="D279" s="186" t="s">
        <v>7435</v>
      </c>
      <c r="E279" s="782"/>
      <c r="F279" s="764">
        <v>20000000</v>
      </c>
      <c r="G279" s="125"/>
    </row>
    <row r="280" spans="1:7" ht="20.100000000000001" customHeight="1" x14ac:dyDescent="0.25">
      <c r="A280" s="125">
        <v>96</v>
      </c>
      <c r="B280" s="518" t="s">
        <v>3434</v>
      </c>
      <c r="C280" s="125" t="s">
        <v>3712</v>
      </c>
      <c r="D280" s="186" t="s">
        <v>7436</v>
      </c>
      <c r="E280" s="782"/>
      <c r="F280" s="764">
        <v>20000000</v>
      </c>
      <c r="G280" s="125"/>
    </row>
    <row r="281" spans="1:7" ht="20.100000000000001" customHeight="1" x14ac:dyDescent="0.25">
      <c r="A281" s="125">
        <v>97</v>
      </c>
      <c r="B281" s="518" t="s">
        <v>7195</v>
      </c>
      <c r="C281" s="125" t="s">
        <v>3712</v>
      </c>
      <c r="D281" s="186" t="s">
        <v>7436</v>
      </c>
      <c r="E281" s="782"/>
      <c r="F281" s="764">
        <v>20000000</v>
      </c>
      <c r="G281" s="125"/>
    </row>
    <row r="282" spans="1:7" ht="20.100000000000001" customHeight="1" x14ac:dyDescent="0.25">
      <c r="A282" s="125">
        <v>98</v>
      </c>
      <c r="B282" s="518" t="s">
        <v>7437</v>
      </c>
      <c r="C282" s="125" t="s">
        <v>3712</v>
      </c>
      <c r="D282" s="186" t="s">
        <v>7438</v>
      </c>
      <c r="E282" s="782"/>
      <c r="F282" s="764">
        <v>20000000</v>
      </c>
      <c r="G282" s="125"/>
    </row>
    <row r="283" spans="1:7" ht="20.100000000000001" customHeight="1" x14ac:dyDescent="0.25">
      <c r="A283" s="125">
        <v>99</v>
      </c>
      <c r="B283" s="518" t="s">
        <v>2205</v>
      </c>
      <c r="C283" s="125" t="s">
        <v>3712</v>
      </c>
      <c r="D283" s="186" t="s">
        <v>7132</v>
      </c>
      <c r="E283" s="782"/>
      <c r="F283" s="764">
        <v>20000000</v>
      </c>
      <c r="G283" s="125"/>
    </row>
    <row r="284" spans="1:7" ht="20.100000000000001" customHeight="1" x14ac:dyDescent="0.25">
      <c r="A284" s="125">
        <v>100</v>
      </c>
      <c r="B284" s="518" t="s">
        <v>7439</v>
      </c>
      <c r="C284" s="125" t="s">
        <v>3712</v>
      </c>
      <c r="D284" s="186" t="s">
        <v>7132</v>
      </c>
      <c r="E284" s="782"/>
      <c r="F284" s="764">
        <v>20000000</v>
      </c>
      <c r="G284" s="125"/>
    </row>
    <row r="285" spans="1:7" ht="20.100000000000001" customHeight="1" x14ac:dyDescent="0.25">
      <c r="A285" s="125">
        <v>101</v>
      </c>
      <c r="B285" s="518" t="s">
        <v>3806</v>
      </c>
      <c r="C285" s="125" t="s">
        <v>3712</v>
      </c>
      <c r="D285" s="186" t="s">
        <v>7132</v>
      </c>
      <c r="E285" s="782"/>
      <c r="F285" s="764">
        <v>20000000</v>
      </c>
      <c r="G285" s="125"/>
    </row>
    <row r="286" spans="1:7" ht="20.100000000000001" customHeight="1" x14ac:dyDescent="0.25">
      <c r="A286" s="125">
        <v>102</v>
      </c>
      <c r="B286" s="518" t="s">
        <v>7440</v>
      </c>
      <c r="C286" s="125" t="s">
        <v>3712</v>
      </c>
      <c r="D286" s="186" t="s">
        <v>7441</v>
      </c>
      <c r="E286" s="782"/>
      <c r="F286" s="764">
        <v>20000000</v>
      </c>
      <c r="G286" s="125"/>
    </row>
    <row r="287" spans="1:7" ht="20.100000000000001" customHeight="1" x14ac:dyDescent="0.25">
      <c r="A287" s="125">
        <v>103</v>
      </c>
      <c r="B287" s="518" t="s">
        <v>2609</v>
      </c>
      <c r="C287" s="125" t="s">
        <v>1957</v>
      </c>
      <c r="D287" s="186" t="s">
        <v>7134</v>
      </c>
      <c r="E287" s="782"/>
      <c r="F287" s="764">
        <v>20000000</v>
      </c>
      <c r="G287" s="125"/>
    </row>
    <row r="288" spans="1:7" ht="20.100000000000001" customHeight="1" x14ac:dyDescent="0.25">
      <c r="A288" s="125">
        <v>104</v>
      </c>
      <c r="B288" s="518" t="s">
        <v>3916</v>
      </c>
      <c r="C288" s="125" t="s">
        <v>3712</v>
      </c>
      <c r="D288" s="186" t="s">
        <v>7442</v>
      </c>
      <c r="E288" s="764">
        <v>40000000</v>
      </c>
      <c r="F288" s="782"/>
      <c r="G288" s="125"/>
    </row>
    <row r="289" spans="1:7" ht="20.100000000000001" customHeight="1" x14ac:dyDescent="0.25">
      <c r="A289" s="125">
        <v>105</v>
      </c>
      <c r="B289" s="518" t="s">
        <v>7443</v>
      </c>
      <c r="C289" s="125" t="s">
        <v>3712</v>
      </c>
      <c r="D289" s="186" t="s">
        <v>7442</v>
      </c>
      <c r="E289" s="782"/>
      <c r="F289" s="764">
        <v>20000000</v>
      </c>
      <c r="G289" s="125"/>
    </row>
    <row r="290" spans="1:7" ht="20.100000000000001" customHeight="1" x14ac:dyDescent="0.25">
      <c r="A290" s="125">
        <v>106</v>
      </c>
      <c r="B290" s="518" t="s">
        <v>7444</v>
      </c>
      <c r="C290" s="125" t="s">
        <v>3712</v>
      </c>
      <c r="D290" s="186" t="s">
        <v>7442</v>
      </c>
      <c r="E290" s="782"/>
      <c r="F290" s="764">
        <v>20000000</v>
      </c>
      <c r="G290" s="125"/>
    </row>
    <row r="291" spans="1:7" ht="20.100000000000001" customHeight="1" x14ac:dyDescent="0.25">
      <c r="A291" s="125">
        <v>107</v>
      </c>
      <c r="B291" s="518" t="s">
        <v>7445</v>
      </c>
      <c r="C291" s="125" t="s">
        <v>3712</v>
      </c>
      <c r="D291" s="186" t="s">
        <v>7446</v>
      </c>
      <c r="E291" s="764">
        <v>40000000</v>
      </c>
      <c r="F291" s="782"/>
      <c r="G291" s="125"/>
    </row>
    <row r="292" spans="1:7" ht="20.100000000000001" customHeight="1" x14ac:dyDescent="0.25">
      <c r="A292" s="125">
        <v>108</v>
      </c>
      <c r="B292" s="518" t="s">
        <v>6986</v>
      </c>
      <c r="C292" s="125" t="s">
        <v>2015</v>
      </c>
      <c r="D292" s="186" t="s">
        <v>7447</v>
      </c>
      <c r="E292" s="782"/>
      <c r="F292" s="764">
        <v>20000000</v>
      </c>
      <c r="G292" s="125"/>
    </row>
    <row r="293" spans="1:7" ht="20.100000000000001" customHeight="1" x14ac:dyDescent="0.25">
      <c r="A293" s="125">
        <v>109</v>
      </c>
      <c r="B293" s="518" t="s">
        <v>7448</v>
      </c>
      <c r="C293" s="125" t="s">
        <v>2015</v>
      </c>
      <c r="D293" s="186" t="s">
        <v>7447</v>
      </c>
      <c r="E293" s="782"/>
      <c r="F293" s="764">
        <v>20000000</v>
      </c>
      <c r="G293" s="125"/>
    </row>
    <row r="294" spans="1:7" ht="20.100000000000001" customHeight="1" x14ac:dyDescent="0.25">
      <c r="A294" s="125">
        <v>110</v>
      </c>
      <c r="B294" s="518" t="s">
        <v>7449</v>
      </c>
      <c r="C294" s="125" t="s">
        <v>3712</v>
      </c>
      <c r="D294" s="186" t="s">
        <v>7447</v>
      </c>
      <c r="E294" s="782"/>
      <c r="F294" s="764">
        <v>20000000</v>
      </c>
      <c r="G294" s="125" t="s">
        <v>1914</v>
      </c>
    </row>
    <row r="295" spans="1:7" ht="20.100000000000001" customHeight="1" x14ac:dyDescent="0.25">
      <c r="A295" s="125">
        <v>111</v>
      </c>
      <c r="B295" s="186" t="s">
        <v>7450</v>
      </c>
      <c r="C295" s="125" t="s">
        <v>1957</v>
      </c>
      <c r="D295" s="186" t="s">
        <v>7447</v>
      </c>
      <c r="E295" s="782"/>
      <c r="F295" s="764">
        <v>20000000</v>
      </c>
      <c r="G295" s="125"/>
    </row>
    <row r="296" spans="1:7" ht="20.100000000000001" customHeight="1" x14ac:dyDescent="0.25">
      <c r="A296" s="125">
        <v>112</v>
      </c>
      <c r="B296" s="518" t="s">
        <v>7451</v>
      </c>
      <c r="C296" s="125" t="s">
        <v>3712</v>
      </c>
      <c r="D296" s="186" t="s">
        <v>7452</v>
      </c>
      <c r="E296" s="782"/>
      <c r="F296" s="764">
        <v>20000000</v>
      </c>
      <c r="G296" s="125"/>
    </row>
    <row r="297" spans="1:7" ht="20.100000000000001" customHeight="1" x14ac:dyDescent="0.25">
      <c r="A297" s="125">
        <v>113</v>
      </c>
      <c r="B297" s="518" t="s">
        <v>7453</v>
      </c>
      <c r="C297" s="125" t="s">
        <v>3712</v>
      </c>
      <c r="D297" s="186" t="s">
        <v>5131</v>
      </c>
      <c r="E297" s="782"/>
      <c r="F297" s="764">
        <v>20000000</v>
      </c>
      <c r="G297" s="125"/>
    </row>
    <row r="298" spans="1:7" ht="20.100000000000001" customHeight="1" x14ac:dyDescent="0.25">
      <c r="A298" s="125">
        <v>114</v>
      </c>
      <c r="B298" s="518" t="s">
        <v>7454</v>
      </c>
      <c r="C298" s="125" t="s">
        <v>3712</v>
      </c>
      <c r="D298" s="186" t="s">
        <v>5131</v>
      </c>
      <c r="E298" s="782"/>
      <c r="F298" s="764">
        <v>20000000</v>
      </c>
      <c r="G298" s="125"/>
    </row>
    <row r="299" spans="1:7" ht="20.100000000000001" customHeight="1" x14ac:dyDescent="0.25">
      <c r="A299" s="125">
        <v>115</v>
      </c>
      <c r="B299" s="518" t="s">
        <v>7455</v>
      </c>
      <c r="C299" s="125" t="s">
        <v>3712</v>
      </c>
      <c r="D299" s="186" t="s">
        <v>5131</v>
      </c>
      <c r="E299" s="764">
        <v>40000000</v>
      </c>
      <c r="F299" s="782"/>
      <c r="G299" s="125"/>
    </row>
    <row r="300" spans="1:7" ht="20.100000000000001" customHeight="1" x14ac:dyDescent="0.25">
      <c r="A300" s="125">
        <v>116</v>
      </c>
      <c r="B300" s="518" t="s">
        <v>7456</v>
      </c>
      <c r="C300" s="125" t="s">
        <v>3712</v>
      </c>
      <c r="D300" s="186" t="s">
        <v>5131</v>
      </c>
      <c r="E300" s="782"/>
      <c r="F300" s="764">
        <v>20000000</v>
      </c>
      <c r="G300" s="125"/>
    </row>
    <row r="301" spans="1:7" ht="20.100000000000001" customHeight="1" x14ac:dyDescent="0.25">
      <c r="A301" s="125">
        <v>117</v>
      </c>
      <c r="B301" s="518" t="s">
        <v>7457</v>
      </c>
      <c r="C301" s="125" t="s">
        <v>3712</v>
      </c>
      <c r="D301" s="186" t="s">
        <v>7130</v>
      </c>
      <c r="E301" s="782"/>
      <c r="F301" s="764">
        <v>20000000</v>
      </c>
      <c r="G301" s="125"/>
    </row>
    <row r="302" spans="1:7" ht="20.100000000000001" customHeight="1" x14ac:dyDescent="0.25">
      <c r="A302" s="125">
        <v>118</v>
      </c>
      <c r="B302" s="186" t="s">
        <v>7458</v>
      </c>
      <c r="C302" s="125" t="s">
        <v>3712</v>
      </c>
      <c r="D302" s="186" t="s">
        <v>5883</v>
      </c>
      <c r="E302" s="782"/>
      <c r="F302" s="764">
        <v>20000000</v>
      </c>
      <c r="G302" s="125"/>
    </row>
    <row r="303" spans="1:7" ht="20.100000000000001" customHeight="1" x14ac:dyDescent="0.25">
      <c r="A303" s="125">
        <v>119</v>
      </c>
      <c r="B303" s="518" t="s">
        <v>916</v>
      </c>
      <c r="C303" s="125" t="s">
        <v>1957</v>
      </c>
      <c r="D303" s="186" t="s">
        <v>7459</v>
      </c>
      <c r="E303" s="782"/>
      <c r="F303" s="764">
        <v>20000000</v>
      </c>
      <c r="G303" s="125"/>
    </row>
    <row r="304" spans="1:7" ht="20.100000000000001" customHeight="1" x14ac:dyDescent="0.25">
      <c r="A304" s="112" t="s">
        <v>1330</v>
      </c>
      <c r="B304" s="573" t="s">
        <v>7135</v>
      </c>
      <c r="C304" s="573"/>
      <c r="D304" s="113"/>
      <c r="E304" s="786">
        <f>+SUM(E305:E330)</f>
        <v>280000000</v>
      </c>
      <c r="F304" s="786">
        <f>+SUM(F305:F330)</f>
        <v>380000000</v>
      </c>
      <c r="G304" s="94"/>
    </row>
    <row r="305" spans="1:7" ht="20.100000000000001" customHeight="1" x14ac:dyDescent="0.25">
      <c r="A305" s="125">
        <v>120</v>
      </c>
      <c r="B305" s="159" t="s">
        <v>7460</v>
      </c>
      <c r="C305" s="125" t="s">
        <v>3712</v>
      </c>
      <c r="D305" s="159" t="s">
        <v>7461</v>
      </c>
      <c r="E305" s="764">
        <v>40000000</v>
      </c>
      <c r="F305" s="763"/>
      <c r="G305" s="125"/>
    </row>
    <row r="306" spans="1:7" ht="20.100000000000001" customHeight="1" x14ac:dyDescent="0.25">
      <c r="A306" s="125">
        <v>121</v>
      </c>
      <c r="B306" s="159" t="s">
        <v>7462</v>
      </c>
      <c r="C306" s="125" t="s">
        <v>3712</v>
      </c>
      <c r="D306" s="159" t="s">
        <v>7463</v>
      </c>
      <c r="E306" s="764">
        <v>40000000</v>
      </c>
      <c r="F306" s="763"/>
      <c r="G306" s="125"/>
    </row>
    <row r="307" spans="1:7" ht="20.100000000000001" customHeight="1" x14ac:dyDescent="0.25">
      <c r="A307" s="125">
        <v>122</v>
      </c>
      <c r="B307" s="159" t="s">
        <v>2165</v>
      </c>
      <c r="C307" s="125" t="s">
        <v>3712</v>
      </c>
      <c r="D307" s="159" t="s">
        <v>7463</v>
      </c>
      <c r="E307" s="764">
        <v>40000000</v>
      </c>
      <c r="F307" s="763"/>
      <c r="G307" s="125"/>
    </row>
    <row r="308" spans="1:7" ht="20.100000000000001" customHeight="1" x14ac:dyDescent="0.25">
      <c r="A308" s="125">
        <v>123</v>
      </c>
      <c r="B308" s="159" t="s">
        <v>7464</v>
      </c>
      <c r="C308" s="125" t="s">
        <v>3712</v>
      </c>
      <c r="D308" s="159" t="s">
        <v>7463</v>
      </c>
      <c r="E308" s="763"/>
      <c r="F308" s="764">
        <v>20000000</v>
      </c>
      <c r="G308" s="125"/>
    </row>
    <row r="309" spans="1:7" ht="20.100000000000001" customHeight="1" x14ac:dyDescent="0.25">
      <c r="A309" s="125">
        <v>124</v>
      </c>
      <c r="B309" s="159" t="s">
        <v>7465</v>
      </c>
      <c r="C309" s="125" t="s">
        <v>3712</v>
      </c>
      <c r="D309" s="159" t="s">
        <v>7463</v>
      </c>
      <c r="E309" s="763"/>
      <c r="F309" s="764">
        <v>20000000</v>
      </c>
      <c r="G309" s="125"/>
    </row>
    <row r="310" spans="1:7" ht="20.100000000000001" customHeight="1" x14ac:dyDescent="0.25">
      <c r="A310" s="125">
        <v>125</v>
      </c>
      <c r="B310" s="159" t="s">
        <v>7466</v>
      </c>
      <c r="C310" s="125" t="s">
        <v>3712</v>
      </c>
      <c r="D310" s="159" t="s">
        <v>7467</v>
      </c>
      <c r="E310" s="764">
        <v>40000000</v>
      </c>
      <c r="F310" s="763"/>
      <c r="G310" s="125"/>
    </row>
    <row r="311" spans="1:7" ht="20.100000000000001" customHeight="1" x14ac:dyDescent="0.25">
      <c r="A311" s="125">
        <v>126</v>
      </c>
      <c r="B311" s="159" t="s">
        <v>7468</v>
      </c>
      <c r="C311" s="125" t="s">
        <v>3712</v>
      </c>
      <c r="D311" s="159" t="s">
        <v>7467</v>
      </c>
      <c r="E311" s="764"/>
      <c r="F311" s="764">
        <v>20000000</v>
      </c>
      <c r="G311" s="125"/>
    </row>
    <row r="312" spans="1:7" ht="20.100000000000001" customHeight="1" x14ac:dyDescent="0.25">
      <c r="A312" s="125">
        <v>127</v>
      </c>
      <c r="B312" s="159" t="s">
        <v>7469</v>
      </c>
      <c r="C312" s="125" t="s">
        <v>3712</v>
      </c>
      <c r="D312" s="159" t="s">
        <v>7467</v>
      </c>
      <c r="E312" s="763"/>
      <c r="F312" s="764">
        <v>20000000</v>
      </c>
      <c r="G312" s="125"/>
    </row>
    <row r="313" spans="1:7" ht="20.100000000000001" customHeight="1" x14ac:dyDescent="0.25">
      <c r="A313" s="125">
        <v>128</v>
      </c>
      <c r="B313" s="159" t="s">
        <v>7470</v>
      </c>
      <c r="C313" s="125" t="s">
        <v>3712</v>
      </c>
      <c r="D313" s="159" t="s">
        <v>7467</v>
      </c>
      <c r="E313" s="763"/>
      <c r="F313" s="764">
        <v>20000000</v>
      </c>
      <c r="G313" s="125"/>
    </row>
    <row r="314" spans="1:7" ht="20.100000000000001" customHeight="1" x14ac:dyDescent="0.25">
      <c r="A314" s="125">
        <v>129</v>
      </c>
      <c r="B314" s="159" t="s">
        <v>7471</v>
      </c>
      <c r="C314" s="125" t="s">
        <v>3712</v>
      </c>
      <c r="D314" s="159" t="s">
        <v>7467</v>
      </c>
      <c r="E314" s="763"/>
      <c r="F314" s="764">
        <v>20000000</v>
      </c>
      <c r="G314" s="125"/>
    </row>
    <row r="315" spans="1:7" ht="20.100000000000001" customHeight="1" x14ac:dyDescent="0.25">
      <c r="A315" s="125">
        <v>130</v>
      </c>
      <c r="B315" s="159" t="s">
        <v>7472</v>
      </c>
      <c r="C315" s="125" t="s">
        <v>3712</v>
      </c>
      <c r="D315" s="159" t="s">
        <v>7473</v>
      </c>
      <c r="E315" s="763"/>
      <c r="F315" s="764">
        <v>20000000</v>
      </c>
      <c r="G315" s="125"/>
    </row>
    <row r="316" spans="1:7" ht="20.100000000000001" customHeight="1" x14ac:dyDescent="0.25">
      <c r="A316" s="125">
        <v>131</v>
      </c>
      <c r="B316" s="159" t="s">
        <v>7474</v>
      </c>
      <c r="C316" s="125" t="s">
        <v>3712</v>
      </c>
      <c r="D316" s="159" t="s">
        <v>7473</v>
      </c>
      <c r="E316" s="763"/>
      <c r="F316" s="764">
        <v>20000000</v>
      </c>
      <c r="G316" s="125"/>
    </row>
    <row r="317" spans="1:7" ht="20.100000000000001" customHeight="1" x14ac:dyDescent="0.25">
      <c r="A317" s="125">
        <v>132</v>
      </c>
      <c r="B317" s="159" t="s">
        <v>3920</v>
      </c>
      <c r="C317" s="125" t="s">
        <v>3712</v>
      </c>
      <c r="D317" s="159" t="s">
        <v>7475</v>
      </c>
      <c r="E317" s="764">
        <v>40000000</v>
      </c>
      <c r="F317" s="763"/>
      <c r="G317" s="125"/>
    </row>
    <row r="318" spans="1:7" ht="20.100000000000001" customHeight="1" x14ac:dyDescent="0.25">
      <c r="A318" s="125">
        <v>133</v>
      </c>
      <c r="B318" s="159" t="s">
        <v>7476</v>
      </c>
      <c r="C318" s="125" t="s">
        <v>3712</v>
      </c>
      <c r="D318" s="159" t="s">
        <v>7477</v>
      </c>
      <c r="E318" s="764">
        <v>40000000</v>
      </c>
      <c r="F318" s="763"/>
      <c r="G318" s="125"/>
    </row>
    <row r="319" spans="1:7" ht="20.100000000000001" customHeight="1" x14ac:dyDescent="0.25">
      <c r="A319" s="125">
        <v>134</v>
      </c>
      <c r="B319" s="159" t="s">
        <v>7478</v>
      </c>
      <c r="C319" s="125" t="s">
        <v>3712</v>
      </c>
      <c r="D319" s="159" t="s">
        <v>7477</v>
      </c>
      <c r="E319" s="763"/>
      <c r="F319" s="764">
        <v>20000000</v>
      </c>
      <c r="G319" s="125"/>
    </row>
    <row r="320" spans="1:7" ht="20.100000000000001" customHeight="1" x14ac:dyDescent="0.25">
      <c r="A320" s="125">
        <v>135</v>
      </c>
      <c r="B320" s="159" t="s">
        <v>7479</v>
      </c>
      <c r="C320" s="125" t="s">
        <v>3712</v>
      </c>
      <c r="D320" s="159" t="s">
        <v>7477</v>
      </c>
      <c r="E320" s="764">
        <v>40000000</v>
      </c>
      <c r="F320" s="764"/>
      <c r="G320" s="125"/>
    </row>
    <row r="321" spans="1:7" ht="20.100000000000001" customHeight="1" x14ac:dyDescent="0.25">
      <c r="A321" s="125">
        <v>136</v>
      </c>
      <c r="B321" s="159" t="s">
        <v>7480</v>
      </c>
      <c r="C321" s="125" t="s">
        <v>3712</v>
      </c>
      <c r="D321" s="159" t="s">
        <v>7481</v>
      </c>
      <c r="E321" s="763"/>
      <c r="F321" s="764">
        <v>20000000</v>
      </c>
      <c r="G321" s="125"/>
    </row>
    <row r="322" spans="1:7" ht="20.100000000000001" customHeight="1" x14ac:dyDescent="0.25">
      <c r="A322" s="125">
        <v>137</v>
      </c>
      <c r="B322" s="159" t="s">
        <v>6502</v>
      </c>
      <c r="C322" s="125" t="s">
        <v>3712</v>
      </c>
      <c r="D322" s="159" t="s">
        <v>7482</v>
      </c>
      <c r="E322" s="763"/>
      <c r="F322" s="764">
        <v>20000000</v>
      </c>
      <c r="G322" s="125"/>
    </row>
    <row r="323" spans="1:7" ht="20.100000000000001" customHeight="1" x14ac:dyDescent="0.25">
      <c r="A323" s="125">
        <v>138</v>
      </c>
      <c r="B323" s="159" t="s">
        <v>7483</v>
      </c>
      <c r="C323" s="125" t="s">
        <v>3712</v>
      </c>
      <c r="D323" s="159" t="s">
        <v>7484</v>
      </c>
      <c r="E323" s="763"/>
      <c r="F323" s="764">
        <v>20000000</v>
      </c>
      <c r="G323" s="125"/>
    </row>
    <row r="324" spans="1:7" ht="20.100000000000001" customHeight="1" x14ac:dyDescent="0.25">
      <c r="A324" s="125">
        <v>139</v>
      </c>
      <c r="B324" s="159" t="s">
        <v>7485</v>
      </c>
      <c r="C324" s="125" t="s">
        <v>3712</v>
      </c>
      <c r="D324" s="159" t="s">
        <v>7486</v>
      </c>
      <c r="E324" s="763"/>
      <c r="F324" s="764">
        <v>20000000</v>
      </c>
      <c r="G324" s="125"/>
    </row>
    <row r="325" spans="1:7" ht="20.100000000000001" customHeight="1" x14ac:dyDescent="0.25">
      <c r="A325" s="125">
        <v>140</v>
      </c>
      <c r="B325" s="159" t="s">
        <v>7275</v>
      </c>
      <c r="C325" s="125" t="s">
        <v>3712</v>
      </c>
      <c r="D325" s="159" t="s">
        <v>7487</v>
      </c>
      <c r="E325" s="763"/>
      <c r="F325" s="764">
        <v>20000000</v>
      </c>
      <c r="G325" s="125" t="s">
        <v>1914</v>
      </c>
    </row>
    <row r="326" spans="1:7" ht="20.100000000000001" customHeight="1" x14ac:dyDescent="0.25">
      <c r="A326" s="125">
        <v>141</v>
      </c>
      <c r="B326" s="159" t="s">
        <v>7488</v>
      </c>
      <c r="C326" s="125" t="s">
        <v>3712</v>
      </c>
      <c r="D326" s="159" t="s">
        <v>7487</v>
      </c>
      <c r="E326" s="763"/>
      <c r="F326" s="764">
        <v>20000000</v>
      </c>
      <c r="G326" s="125"/>
    </row>
    <row r="327" spans="1:7" ht="20.100000000000001" customHeight="1" x14ac:dyDescent="0.25">
      <c r="A327" s="125">
        <v>142</v>
      </c>
      <c r="B327" s="159" t="s">
        <v>7489</v>
      </c>
      <c r="C327" s="125" t="s">
        <v>3712</v>
      </c>
      <c r="D327" s="159" t="s">
        <v>7490</v>
      </c>
      <c r="E327" s="763"/>
      <c r="F327" s="764">
        <v>20000000</v>
      </c>
      <c r="G327" s="125"/>
    </row>
    <row r="328" spans="1:7" ht="20.100000000000001" customHeight="1" x14ac:dyDescent="0.25">
      <c r="A328" s="125">
        <v>143</v>
      </c>
      <c r="B328" s="159" t="s">
        <v>7491</v>
      </c>
      <c r="C328" s="125" t="s">
        <v>1957</v>
      </c>
      <c r="D328" s="159" t="s">
        <v>7492</v>
      </c>
      <c r="E328" s="763"/>
      <c r="F328" s="764">
        <v>20000000</v>
      </c>
      <c r="G328" s="125"/>
    </row>
    <row r="329" spans="1:7" ht="20.100000000000001" customHeight="1" x14ac:dyDescent="0.25">
      <c r="A329" s="125">
        <v>144</v>
      </c>
      <c r="B329" s="159" t="s">
        <v>7493</v>
      </c>
      <c r="C329" s="125" t="s">
        <v>3712</v>
      </c>
      <c r="D329" s="159" t="s">
        <v>7492</v>
      </c>
      <c r="E329" s="763"/>
      <c r="F329" s="764">
        <v>20000000</v>
      </c>
      <c r="G329" s="125"/>
    </row>
    <row r="330" spans="1:7" ht="20.100000000000001" customHeight="1" x14ac:dyDescent="0.25">
      <c r="A330" s="125">
        <v>145</v>
      </c>
      <c r="B330" s="159" t="s">
        <v>7494</v>
      </c>
      <c r="C330" s="125" t="s">
        <v>2015</v>
      </c>
      <c r="D330" s="159" t="s">
        <v>7492</v>
      </c>
      <c r="E330" s="763"/>
      <c r="F330" s="764">
        <v>20000000</v>
      </c>
      <c r="G330" s="125"/>
    </row>
    <row r="331" spans="1:7" ht="20.100000000000001" customHeight="1" x14ac:dyDescent="0.25">
      <c r="A331" s="112" t="s">
        <v>1332</v>
      </c>
      <c r="B331" s="474" t="s">
        <v>7150</v>
      </c>
      <c r="C331" s="113"/>
      <c r="D331" s="113"/>
      <c r="E331" s="786">
        <f>+SUM(E332:E369)</f>
        <v>160000000</v>
      </c>
      <c r="F331" s="786">
        <f>+SUM(F332:F369)</f>
        <v>680000000</v>
      </c>
      <c r="G331" s="94"/>
    </row>
    <row r="332" spans="1:7" ht="20.100000000000001" customHeight="1" x14ac:dyDescent="0.25">
      <c r="A332" s="125">
        <v>146</v>
      </c>
      <c r="B332" s="192" t="s">
        <v>7495</v>
      </c>
      <c r="C332" s="125" t="s">
        <v>3712</v>
      </c>
      <c r="D332" s="192" t="s">
        <v>7496</v>
      </c>
      <c r="E332" s="764">
        <v>40000000</v>
      </c>
      <c r="F332" s="762"/>
      <c r="G332" s="125"/>
    </row>
    <row r="333" spans="1:7" ht="20.100000000000001" customHeight="1" x14ac:dyDescent="0.25">
      <c r="A333" s="125">
        <v>147</v>
      </c>
      <c r="B333" s="518" t="s">
        <v>7497</v>
      </c>
      <c r="C333" s="125" t="s">
        <v>3712</v>
      </c>
      <c r="D333" s="518" t="s">
        <v>7498</v>
      </c>
      <c r="E333" s="762"/>
      <c r="F333" s="764">
        <v>20000000</v>
      </c>
      <c r="G333" s="125"/>
    </row>
    <row r="334" spans="1:7" ht="20.100000000000001" customHeight="1" x14ac:dyDescent="0.25">
      <c r="A334" s="125">
        <v>148</v>
      </c>
      <c r="B334" s="159" t="s">
        <v>7499</v>
      </c>
      <c r="C334" s="125" t="s">
        <v>3712</v>
      </c>
      <c r="D334" s="518" t="s">
        <v>7498</v>
      </c>
      <c r="E334" s="762"/>
      <c r="F334" s="764">
        <v>20000000</v>
      </c>
      <c r="G334" s="125"/>
    </row>
    <row r="335" spans="1:7" ht="20.100000000000001" customHeight="1" x14ac:dyDescent="0.25">
      <c r="A335" s="125">
        <v>149</v>
      </c>
      <c r="B335" s="159" t="s">
        <v>7500</v>
      </c>
      <c r="C335" s="125" t="s">
        <v>3712</v>
      </c>
      <c r="D335" s="518" t="s">
        <v>7498</v>
      </c>
      <c r="E335" s="762"/>
      <c r="F335" s="764">
        <v>20000000</v>
      </c>
      <c r="G335" s="125"/>
    </row>
    <row r="336" spans="1:7" ht="20.100000000000001" customHeight="1" x14ac:dyDescent="0.25">
      <c r="A336" s="125">
        <v>150</v>
      </c>
      <c r="B336" s="159" t="s">
        <v>557</v>
      </c>
      <c r="C336" s="125" t="s">
        <v>3712</v>
      </c>
      <c r="D336" s="518" t="s">
        <v>7498</v>
      </c>
      <c r="E336" s="762"/>
      <c r="F336" s="764">
        <v>20000000</v>
      </c>
      <c r="G336" s="125"/>
    </row>
    <row r="337" spans="1:7" ht="20.100000000000001" customHeight="1" x14ac:dyDescent="0.25">
      <c r="A337" s="125">
        <v>151</v>
      </c>
      <c r="B337" s="159" t="s">
        <v>7501</v>
      </c>
      <c r="C337" s="125" t="s">
        <v>3712</v>
      </c>
      <c r="D337" s="159" t="s">
        <v>7502</v>
      </c>
      <c r="E337" s="762"/>
      <c r="F337" s="764">
        <v>20000000</v>
      </c>
      <c r="G337" s="125"/>
    </row>
    <row r="338" spans="1:7" ht="20.100000000000001" customHeight="1" x14ac:dyDescent="0.25">
      <c r="A338" s="125">
        <v>152</v>
      </c>
      <c r="B338" s="159" t="s">
        <v>1724</v>
      </c>
      <c r="C338" s="125" t="s">
        <v>3712</v>
      </c>
      <c r="D338" s="159" t="s">
        <v>7503</v>
      </c>
      <c r="E338" s="762"/>
      <c r="F338" s="764">
        <v>20000000</v>
      </c>
      <c r="G338" s="125" t="s">
        <v>1914</v>
      </c>
    </row>
    <row r="339" spans="1:7" ht="20.100000000000001" customHeight="1" x14ac:dyDescent="0.25">
      <c r="A339" s="125">
        <v>153</v>
      </c>
      <c r="B339" s="159" t="s">
        <v>7504</v>
      </c>
      <c r="C339" s="125" t="s">
        <v>3712</v>
      </c>
      <c r="D339" s="159" t="s">
        <v>7503</v>
      </c>
      <c r="E339" s="762"/>
      <c r="F339" s="764">
        <v>20000000</v>
      </c>
      <c r="G339" s="125"/>
    </row>
    <row r="340" spans="1:7" ht="20.100000000000001" customHeight="1" x14ac:dyDescent="0.25">
      <c r="A340" s="125">
        <v>154</v>
      </c>
      <c r="B340" s="159" t="s">
        <v>7505</v>
      </c>
      <c r="C340" s="125" t="s">
        <v>3712</v>
      </c>
      <c r="D340" s="159" t="s">
        <v>7506</v>
      </c>
      <c r="E340" s="762"/>
      <c r="F340" s="764">
        <v>20000000</v>
      </c>
      <c r="G340" s="125"/>
    </row>
    <row r="341" spans="1:7" ht="20.100000000000001" customHeight="1" x14ac:dyDescent="0.25">
      <c r="A341" s="125">
        <v>155</v>
      </c>
      <c r="B341" s="159" t="s">
        <v>7082</v>
      </c>
      <c r="C341" s="125" t="s">
        <v>3712</v>
      </c>
      <c r="D341" s="159" t="s">
        <v>114</v>
      </c>
      <c r="E341" s="762"/>
      <c r="F341" s="764">
        <v>20000000</v>
      </c>
      <c r="G341" s="125"/>
    </row>
    <row r="342" spans="1:7" ht="20.100000000000001" customHeight="1" x14ac:dyDescent="0.25">
      <c r="A342" s="125">
        <v>156</v>
      </c>
      <c r="B342" s="159" t="s">
        <v>7507</v>
      </c>
      <c r="C342" s="125" t="s">
        <v>3712</v>
      </c>
      <c r="D342" s="159" t="s">
        <v>114</v>
      </c>
      <c r="E342" s="762"/>
      <c r="F342" s="764">
        <v>20000000</v>
      </c>
      <c r="G342" s="125"/>
    </row>
    <row r="343" spans="1:7" ht="20.100000000000001" customHeight="1" x14ac:dyDescent="0.25">
      <c r="A343" s="125">
        <v>157</v>
      </c>
      <c r="B343" s="159" t="s">
        <v>1497</v>
      </c>
      <c r="C343" s="125" t="s">
        <v>3712</v>
      </c>
      <c r="D343" s="159" t="s">
        <v>114</v>
      </c>
      <c r="E343" s="762"/>
      <c r="F343" s="764">
        <v>20000000</v>
      </c>
      <c r="G343" s="125"/>
    </row>
    <row r="344" spans="1:7" ht="20.100000000000001" customHeight="1" x14ac:dyDescent="0.25">
      <c r="A344" s="125">
        <v>158</v>
      </c>
      <c r="B344" s="159" t="s">
        <v>18</v>
      </c>
      <c r="C344" s="125" t="s">
        <v>3712</v>
      </c>
      <c r="D344" s="159" t="s">
        <v>114</v>
      </c>
      <c r="E344" s="762"/>
      <c r="F344" s="764">
        <v>20000000</v>
      </c>
      <c r="G344" s="125"/>
    </row>
    <row r="345" spans="1:7" ht="20.100000000000001" customHeight="1" x14ac:dyDescent="0.25">
      <c r="A345" s="125">
        <v>159</v>
      </c>
      <c r="B345" s="159" t="s">
        <v>1535</v>
      </c>
      <c r="C345" s="125" t="s">
        <v>3712</v>
      </c>
      <c r="D345" s="159" t="s">
        <v>114</v>
      </c>
      <c r="E345" s="762"/>
      <c r="F345" s="764">
        <v>20000000</v>
      </c>
      <c r="G345" s="125" t="s">
        <v>1914</v>
      </c>
    </row>
    <row r="346" spans="1:7" ht="20.100000000000001" customHeight="1" x14ac:dyDescent="0.25">
      <c r="A346" s="125">
        <v>160</v>
      </c>
      <c r="B346" s="159" t="s">
        <v>7508</v>
      </c>
      <c r="C346" s="125" t="s">
        <v>3712</v>
      </c>
      <c r="D346" s="159" t="s">
        <v>114</v>
      </c>
      <c r="E346" s="762"/>
      <c r="F346" s="764">
        <v>20000000</v>
      </c>
      <c r="G346" s="125"/>
    </row>
    <row r="347" spans="1:7" ht="20.100000000000001" customHeight="1" x14ac:dyDescent="0.25">
      <c r="A347" s="125">
        <v>161</v>
      </c>
      <c r="B347" s="159" t="s">
        <v>7509</v>
      </c>
      <c r="C347" s="125" t="s">
        <v>3712</v>
      </c>
      <c r="D347" s="159" t="s">
        <v>114</v>
      </c>
      <c r="E347" s="762"/>
      <c r="F347" s="764">
        <v>20000000</v>
      </c>
      <c r="G347" s="125"/>
    </row>
    <row r="348" spans="1:7" ht="20.100000000000001" customHeight="1" x14ac:dyDescent="0.25">
      <c r="A348" s="125">
        <v>162</v>
      </c>
      <c r="B348" s="159" t="s">
        <v>7510</v>
      </c>
      <c r="C348" s="125" t="s">
        <v>3712</v>
      </c>
      <c r="D348" s="159" t="s">
        <v>114</v>
      </c>
      <c r="E348" s="764">
        <v>40000000</v>
      </c>
      <c r="F348" s="762"/>
      <c r="G348" s="125"/>
    </row>
    <row r="349" spans="1:7" ht="20.100000000000001" customHeight="1" x14ac:dyDescent="0.25">
      <c r="A349" s="125">
        <v>163</v>
      </c>
      <c r="B349" s="159" t="s">
        <v>2123</v>
      </c>
      <c r="C349" s="125" t="s">
        <v>3712</v>
      </c>
      <c r="D349" s="159" t="s">
        <v>114</v>
      </c>
      <c r="E349" s="762"/>
      <c r="F349" s="764">
        <v>20000000</v>
      </c>
      <c r="G349" s="125"/>
    </row>
    <row r="350" spans="1:7" ht="20.100000000000001" customHeight="1" x14ac:dyDescent="0.25">
      <c r="A350" s="125">
        <v>164</v>
      </c>
      <c r="B350" s="159" t="s">
        <v>7426</v>
      </c>
      <c r="C350" s="125" t="s">
        <v>3712</v>
      </c>
      <c r="D350" s="159" t="s">
        <v>114</v>
      </c>
      <c r="E350" s="762"/>
      <c r="F350" s="764">
        <v>20000000</v>
      </c>
      <c r="G350" s="125"/>
    </row>
    <row r="351" spans="1:7" ht="20.100000000000001" customHeight="1" x14ac:dyDescent="0.25">
      <c r="A351" s="125">
        <v>165</v>
      </c>
      <c r="B351" s="159" t="s">
        <v>7511</v>
      </c>
      <c r="C351" s="125" t="s">
        <v>3712</v>
      </c>
      <c r="D351" s="159" t="s">
        <v>114</v>
      </c>
      <c r="E351" s="762"/>
      <c r="F351" s="764">
        <v>20000000</v>
      </c>
      <c r="G351" s="125"/>
    </row>
    <row r="352" spans="1:7" ht="20.100000000000001" customHeight="1" x14ac:dyDescent="0.25">
      <c r="A352" s="125">
        <v>166</v>
      </c>
      <c r="B352" s="159" t="s">
        <v>520</v>
      </c>
      <c r="C352" s="125" t="s">
        <v>3712</v>
      </c>
      <c r="D352" s="159" t="s">
        <v>114</v>
      </c>
      <c r="E352" s="762"/>
      <c r="F352" s="764">
        <v>20000000</v>
      </c>
      <c r="G352" s="125"/>
    </row>
    <row r="353" spans="1:7" ht="20.100000000000001" customHeight="1" x14ac:dyDescent="0.25">
      <c r="A353" s="125">
        <v>167</v>
      </c>
      <c r="B353" s="159" t="s">
        <v>7512</v>
      </c>
      <c r="C353" s="125" t="s">
        <v>3712</v>
      </c>
      <c r="D353" s="159" t="s">
        <v>7513</v>
      </c>
      <c r="E353" s="762"/>
      <c r="F353" s="764">
        <v>20000000</v>
      </c>
      <c r="G353" s="125"/>
    </row>
    <row r="354" spans="1:7" ht="20.100000000000001" customHeight="1" x14ac:dyDescent="0.25">
      <c r="A354" s="125">
        <v>168</v>
      </c>
      <c r="B354" s="159" t="s">
        <v>7514</v>
      </c>
      <c r="C354" s="125" t="s">
        <v>3712</v>
      </c>
      <c r="D354" s="159" t="s">
        <v>7513</v>
      </c>
      <c r="E354" s="762"/>
      <c r="F354" s="764">
        <v>20000000</v>
      </c>
      <c r="G354" s="125" t="s">
        <v>1914</v>
      </c>
    </row>
    <row r="355" spans="1:7" ht="20.100000000000001" customHeight="1" x14ac:dyDescent="0.25">
      <c r="A355" s="125">
        <v>169</v>
      </c>
      <c r="B355" s="159" t="s">
        <v>1527</v>
      </c>
      <c r="C355" s="125" t="s">
        <v>3712</v>
      </c>
      <c r="D355" s="159" t="s">
        <v>7513</v>
      </c>
      <c r="E355" s="762"/>
      <c r="F355" s="764">
        <v>20000000</v>
      </c>
      <c r="G355" s="125"/>
    </row>
    <row r="356" spans="1:7" ht="20.100000000000001" customHeight="1" x14ac:dyDescent="0.25">
      <c r="A356" s="125">
        <v>170</v>
      </c>
      <c r="B356" s="159" t="s">
        <v>7515</v>
      </c>
      <c r="C356" s="125" t="s">
        <v>3712</v>
      </c>
      <c r="D356" s="159" t="s">
        <v>7513</v>
      </c>
      <c r="E356" s="764">
        <v>40000000</v>
      </c>
      <c r="F356" s="762"/>
      <c r="G356" s="125"/>
    </row>
    <row r="357" spans="1:7" ht="20.100000000000001" customHeight="1" x14ac:dyDescent="0.25">
      <c r="A357" s="125">
        <v>171</v>
      </c>
      <c r="B357" s="159" t="s">
        <v>7516</v>
      </c>
      <c r="C357" s="125" t="s">
        <v>1957</v>
      </c>
      <c r="D357" s="159" t="s">
        <v>7513</v>
      </c>
      <c r="E357" s="764">
        <v>40000000</v>
      </c>
      <c r="F357" s="764"/>
      <c r="G357" s="125"/>
    </row>
    <row r="358" spans="1:7" ht="20.100000000000001" customHeight="1" x14ac:dyDescent="0.25">
      <c r="A358" s="125">
        <v>172</v>
      </c>
      <c r="B358" s="159" t="s">
        <v>7517</v>
      </c>
      <c r="C358" s="125" t="s">
        <v>3712</v>
      </c>
      <c r="D358" s="159" t="s">
        <v>7513</v>
      </c>
      <c r="E358" s="762"/>
      <c r="F358" s="764">
        <v>20000000</v>
      </c>
      <c r="G358" s="125"/>
    </row>
    <row r="359" spans="1:7" ht="20.100000000000001" customHeight="1" x14ac:dyDescent="0.25">
      <c r="A359" s="125">
        <v>173</v>
      </c>
      <c r="B359" s="159" t="s">
        <v>2755</v>
      </c>
      <c r="C359" s="125" t="s">
        <v>3712</v>
      </c>
      <c r="D359" s="159" t="s">
        <v>7513</v>
      </c>
      <c r="E359" s="762"/>
      <c r="F359" s="764">
        <v>20000000</v>
      </c>
      <c r="G359" s="125"/>
    </row>
    <row r="360" spans="1:7" ht="20.100000000000001" customHeight="1" x14ac:dyDescent="0.25">
      <c r="A360" s="125">
        <v>174</v>
      </c>
      <c r="B360" s="159" t="s">
        <v>515</v>
      </c>
      <c r="C360" s="125" t="s">
        <v>3712</v>
      </c>
      <c r="D360" s="159" t="s">
        <v>442</v>
      </c>
      <c r="E360" s="762"/>
      <c r="F360" s="764">
        <v>20000000</v>
      </c>
      <c r="G360" s="125"/>
    </row>
    <row r="361" spans="1:7" ht="20.100000000000001" customHeight="1" x14ac:dyDescent="0.25">
      <c r="A361" s="125">
        <v>175</v>
      </c>
      <c r="B361" s="159" t="s">
        <v>7402</v>
      </c>
      <c r="C361" s="125" t="s">
        <v>3712</v>
      </c>
      <c r="D361" s="159" t="s">
        <v>442</v>
      </c>
      <c r="E361" s="762"/>
      <c r="F361" s="764">
        <v>20000000</v>
      </c>
      <c r="G361" s="125"/>
    </row>
    <row r="362" spans="1:7" ht="20.100000000000001" customHeight="1" x14ac:dyDescent="0.25">
      <c r="A362" s="125">
        <v>176</v>
      </c>
      <c r="B362" s="159" t="s">
        <v>511</v>
      </c>
      <c r="C362" s="125" t="s">
        <v>3712</v>
      </c>
      <c r="D362" s="159" t="s">
        <v>442</v>
      </c>
      <c r="E362" s="762"/>
      <c r="F362" s="764">
        <v>20000000</v>
      </c>
      <c r="G362" s="125"/>
    </row>
    <row r="363" spans="1:7" ht="20.100000000000001" customHeight="1" x14ac:dyDescent="0.25">
      <c r="A363" s="125">
        <v>177</v>
      </c>
      <c r="B363" s="159" t="s">
        <v>2056</v>
      </c>
      <c r="C363" s="125" t="s">
        <v>3712</v>
      </c>
      <c r="D363" s="159" t="s">
        <v>1191</v>
      </c>
      <c r="E363" s="762"/>
      <c r="F363" s="764">
        <v>20000000</v>
      </c>
      <c r="G363" s="125"/>
    </row>
    <row r="364" spans="1:7" ht="20.100000000000001" customHeight="1" x14ac:dyDescent="0.25">
      <c r="A364" s="125">
        <v>178</v>
      </c>
      <c r="B364" s="159" t="s">
        <v>5304</v>
      </c>
      <c r="C364" s="125" t="s">
        <v>3712</v>
      </c>
      <c r="D364" s="159" t="s">
        <v>7518</v>
      </c>
      <c r="E364" s="762"/>
      <c r="F364" s="764">
        <v>20000000</v>
      </c>
      <c r="G364" s="125"/>
    </row>
    <row r="365" spans="1:7" ht="20.100000000000001" customHeight="1" x14ac:dyDescent="0.25">
      <c r="A365" s="125">
        <v>179</v>
      </c>
      <c r="B365" s="159" t="s">
        <v>7505</v>
      </c>
      <c r="C365" s="125" t="s">
        <v>3712</v>
      </c>
      <c r="D365" s="159" t="s">
        <v>7518</v>
      </c>
      <c r="E365" s="762"/>
      <c r="F365" s="764">
        <v>20000000</v>
      </c>
      <c r="G365" s="125" t="s">
        <v>1914</v>
      </c>
    </row>
    <row r="366" spans="1:7" ht="20.100000000000001" customHeight="1" x14ac:dyDescent="0.25">
      <c r="A366" s="125">
        <v>180</v>
      </c>
      <c r="B366" s="159" t="s">
        <v>7519</v>
      </c>
      <c r="C366" s="125" t="s">
        <v>3712</v>
      </c>
      <c r="D366" s="159" t="s">
        <v>7520</v>
      </c>
      <c r="E366" s="762"/>
      <c r="F366" s="764">
        <v>20000000</v>
      </c>
      <c r="G366" s="125"/>
    </row>
    <row r="367" spans="1:7" ht="20.100000000000001" customHeight="1" x14ac:dyDescent="0.25">
      <c r="A367" s="125">
        <v>181</v>
      </c>
      <c r="B367" s="159" t="s">
        <v>7521</v>
      </c>
      <c r="C367" s="125" t="s">
        <v>3712</v>
      </c>
      <c r="D367" s="159" t="s">
        <v>529</v>
      </c>
      <c r="E367" s="762"/>
      <c r="F367" s="764">
        <v>20000000</v>
      </c>
      <c r="G367" s="125"/>
    </row>
    <row r="368" spans="1:7" ht="20.100000000000001" customHeight="1" x14ac:dyDescent="0.25">
      <c r="A368" s="125">
        <v>182</v>
      </c>
      <c r="B368" s="159" t="s">
        <v>1791</v>
      </c>
      <c r="C368" s="125" t="s">
        <v>3712</v>
      </c>
      <c r="D368" s="159" t="s">
        <v>7520</v>
      </c>
      <c r="E368" s="762"/>
      <c r="F368" s="764">
        <v>20000000</v>
      </c>
      <c r="G368" s="125"/>
    </row>
    <row r="369" spans="1:7" ht="20.100000000000001" customHeight="1" x14ac:dyDescent="0.25">
      <c r="A369" s="125">
        <v>183</v>
      </c>
      <c r="B369" s="159" t="s">
        <v>402</v>
      </c>
      <c r="C369" s="125" t="s">
        <v>3712</v>
      </c>
      <c r="D369" s="159" t="s">
        <v>7520</v>
      </c>
      <c r="E369" s="762"/>
      <c r="F369" s="764">
        <v>20000000</v>
      </c>
      <c r="G369" s="125"/>
    </row>
    <row r="370" spans="1:7" ht="20.100000000000001" customHeight="1" x14ac:dyDescent="0.25">
      <c r="A370" s="112" t="s">
        <v>1334</v>
      </c>
      <c r="B370" s="573" t="s">
        <v>7159</v>
      </c>
      <c r="C370" s="573"/>
      <c r="D370" s="113"/>
      <c r="E370" s="786">
        <f>+SUM(E371:E394)</f>
        <v>40000000</v>
      </c>
      <c r="F370" s="786">
        <f>+SUM(F371:F394)</f>
        <v>460000000</v>
      </c>
      <c r="G370" s="94"/>
    </row>
    <row r="371" spans="1:7" ht="20.100000000000001" customHeight="1" x14ac:dyDescent="0.25">
      <c r="A371" s="125">
        <v>184</v>
      </c>
      <c r="B371" s="192" t="s">
        <v>7522</v>
      </c>
      <c r="C371" s="125" t="s">
        <v>3712</v>
      </c>
      <c r="D371" s="192" t="s">
        <v>7523</v>
      </c>
      <c r="E371" s="763"/>
      <c r="F371" s="764">
        <v>20000000</v>
      </c>
      <c r="G371" s="125"/>
    </row>
    <row r="372" spans="1:7" ht="20.100000000000001" customHeight="1" x14ac:dyDescent="0.25">
      <c r="A372" s="125">
        <v>185</v>
      </c>
      <c r="B372" s="192" t="s">
        <v>7524</v>
      </c>
      <c r="C372" s="125" t="s">
        <v>3712</v>
      </c>
      <c r="D372" s="192" t="s">
        <v>7523</v>
      </c>
      <c r="E372" s="763"/>
      <c r="F372" s="764">
        <v>20000000</v>
      </c>
      <c r="G372" s="125"/>
    </row>
    <row r="373" spans="1:7" ht="20.100000000000001" customHeight="1" x14ac:dyDescent="0.25">
      <c r="A373" s="125">
        <v>186</v>
      </c>
      <c r="B373" s="192" t="s">
        <v>7525</v>
      </c>
      <c r="C373" s="125" t="s">
        <v>3712</v>
      </c>
      <c r="D373" s="192" t="s">
        <v>7161</v>
      </c>
      <c r="E373" s="763"/>
      <c r="F373" s="764">
        <v>20000000</v>
      </c>
      <c r="G373" s="125"/>
    </row>
    <row r="374" spans="1:7" ht="20.100000000000001" customHeight="1" x14ac:dyDescent="0.25">
      <c r="A374" s="125">
        <v>187</v>
      </c>
      <c r="B374" s="192" t="s">
        <v>7526</v>
      </c>
      <c r="C374" s="125" t="s">
        <v>3712</v>
      </c>
      <c r="D374" s="192" t="s">
        <v>7161</v>
      </c>
      <c r="E374" s="763"/>
      <c r="F374" s="764">
        <v>20000000</v>
      </c>
      <c r="G374" s="125"/>
    </row>
    <row r="375" spans="1:7" ht="20.100000000000001" customHeight="1" x14ac:dyDescent="0.25">
      <c r="A375" s="125">
        <v>188</v>
      </c>
      <c r="B375" s="192" t="s">
        <v>7527</v>
      </c>
      <c r="C375" s="125" t="s">
        <v>3712</v>
      </c>
      <c r="D375" s="192" t="s">
        <v>7161</v>
      </c>
      <c r="E375" s="763"/>
      <c r="F375" s="764">
        <v>20000000</v>
      </c>
      <c r="G375" s="125"/>
    </row>
    <row r="376" spans="1:7" ht="20.100000000000001" customHeight="1" x14ac:dyDescent="0.25">
      <c r="A376" s="125">
        <v>189</v>
      </c>
      <c r="B376" s="192" t="s">
        <v>7528</v>
      </c>
      <c r="C376" s="125" t="s">
        <v>3712</v>
      </c>
      <c r="D376" s="192" t="s">
        <v>7529</v>
      </c>
      <c r="E376" s="763"/>
      <c r="F376" s="764">
        <v>20000000</v>
      </c>
      <c r="G376" s="125"/>
    </row>
    <row r="377" spans="1:7" ht="20.100000000000001" customHeight="1" x14ac:dyDescent="0.25">
      <c r="A377" s="125">
        <v>190</v>
      </c>
      <c r="B377" s="192" t="s">
        <v>7530</v>
      </c>
      <c r="C377" s="125" t="s">
        <v>3712</v>
      </c>
      <c r="D377" s="192" t="s">
        <v>7529</v>
      </c>
      <c r="E377" s="763"/>
      <c r="F377" s="764">
        <v>20000000</v>
      </c>
      <c r="G377" s="125"/>
    </row>
    <row r="378" spans="1:7" ht="20.100000000000001" customHeight="1" x14ac:dyDescent="0.25">
      <c r="A378" s="125">
        <v>191</v>
      </c>
      <c r="B378" s="192" t="s">
        <v>7531</v>
      </c>
      <c r="C378" s="125" t="s">
        <v>3712</v>
      </c>
      <c r="D378" s="192" t="s">
        <v>7532</v>
      </c>
      <c r="E378" s="763"/>
      <c r="F378" s="764">
        <v>20000000</v>
      </c>
      <c r="G378" s="125"/>
    </row>
    <row r="379" spans="1:7" ht="20.100000000000001" customHeight="1" x14ac:dyDescent="0.25">
      <c r="A379" s="125">
        <v>192</v>
      </c>
      <c r="B379" s="192" t="s">
        <v>7533</v>
      </c>
      <c r="C379" s="125" t="s">
        <v>1957</v>
      </c>
      <c r="D379" s="192" t="s">
        <v>7532</v>
      </c>
      <c r="E379" s="763"/>
      <c r="F379" s="764">
        <v>20000000</v>
      </c>
      <c r="G379" s="125"/>
    </row>
    <row r="380" spans="1:7" ht="20.100000000000001" customHeight="1" x14ac:dyDescent="0.25">
      <c r="A380" s="125">
        <v>193</v>
      </c>
      <c r="B380" s="192" t="s">
        <v>1614</v>
      </c>
      <c r="C380" s="125" t="s">
        <v>3712</v>
      </c>
      <c r="D380" s="192" t="s">
        <v>7532</v>
      </c>
      <c r="E380" s="763"/>
      <c r="F380" s="764">
        <v>20000000</v>
      </c>
      <c r="G380" s="125"/>
    </row>
    <row r="381" spans="1:7" ht="20.100000000000001" customHeight="1" x14ac:dyDescent="0.25">
      <c r="A381" s="125">
        <v>194</v>
      </c>
      <c r="B381" s="192" t="s">
        <v>558</v>
      </c>
      <c r="C381" s="125" t="s">
        <v>3712</v>
      </c>
      <c r="D381" s="192" t="s">
        <v>7532</v>
      </c>
      <c r="E381" s="763"/>
      <c r="F381" s="764">
        <v>20000000</v>
      </c>
      <c r="G381" s="125"/>
    </row>
    <row r="382" spans="1:7" ht="20.100000000000001" customHeight="1" x14ac:dyDescent="0.25">
      <c r="A382" s="125">
        <v>195</v>
      </c>
      <c r="B382" s="192" t="s">
        <v>4194</v>
      </c>
      <c r="C382" s="125" t="s">
        <v>3712</v>
      </c>
      <c r="D382" s="192" t="s">
        <v>7532</v>
      </c>
      <c r="E382" s="764">
        <v>40000000</v>
      </c>
      <c r="F382" s="763"/>
      <c r="G382" s="125"/>
    </row>
    <row r="383" spans="1:7" ht="20.100000000000001" customHeight="1" x14ac:dyDescent="0.25">
      <c r="A383" s="125">
        <v>196</v>
      </c>
      <c r="B383" s="192" t="s">
        <v>7534</v>
      </c>
      <c r="C383" s="125" t="s">
        <v>3712</v>
      </c>
      <c r="D383" s="192" t="s">
        <v>7532</v>
      </c>
      <c r="E383" s="763"/>
      <c r="F383" s="764">
        <v>20000000</v>
      </c>
      <c r="G383" s="125"/>
    </row>
    <row r="384" spans="1:7" ht="20.100000000000001" customHeight="1" x14ac:dyDescent="0.25">
      <c r="A384" s="125">
        <v>197</v>
      </c>
      <c r="B384" s="192" t="s">
        <v>1732</v>
      </c>
      <c r="C384" s="125" t="s">
        <v>3712</v>
      </c>
      <c r="D384" s="192" t="s">
        <v>7535</v>
      </c>
      <c r="E384" s="763"/>
      <c r="F384" s="764">
        <v>20000000</v>
      </c>
      <c r="G384" s="125"/>
    </row>
    <row r="385" spans="1:7" ht="20.100000000000001" customHeight="1" x14ac:dyDescent="0.25">
      <c r="A385" s="125">
        <v>198</v>
      </c>
      <c r="B385" s="192" t="s">
        <v>7536</v>
      </c>
      <c r="C385" s="125" t="s">
        <v>3712</v>
      </c>
      <c r="D385" s="192" t="s">
        <v>7535</v>
      </c>
      <c r="E385" s="763"/>
      <c r="F385" s="764">
        <v>20000000</v>
      </c>
      <c r="G385" s="125"/>
    </row>
    <row r="386" spans="1:7" ht="20.100000000000001" customHeight="1" x14ac:dyDescent="0.25">
      <c r="A386" s="125">
        <v>199</v>
      </c>
      <c r="B386" s="192" t="s">
        <v>7537</v>
      </c>
      <c r="C386" s="125" t="s">
        <v>3712</v>
      </c>
      <c r="D386" s="192" t="s">
        <v>7535</v>
      </c>
      <c r="E386" s="763"/>
      <c r="F386" s="764">
        <v>20000000</v>
      </c>
      <c r="G386" s="125"/>
    </row>
    <row r="387" spans="1:7" ht="20.100000000000001" customHeight="1" x14ac:dyDescent="0.25">
      <c r="A387" s="125">
        <v>200</v>
      </c>
      <c r="B387" s="192" t="s">
        <v>7538</v>
      </c>
      <c r="C387" s="125" t="s">
        <v>3712</v>
      </c>
      <c r="D387" s="192" t="s">
        <v>7539</v>
      </c>
      <c r="E387" s="763"/>
      <c r="F387" s="764">
        <v>20000000</v>
      </c>
      <c r="G387" s="125"/>
    </row>
    <row r="388" spans="1:7" ht="20.100000000000001" customHeight="1" x14ac:dyDescent="0.25">
      <c r="A388" s="125">
        <v>201</v>
      </c>
      <c r="B388" s="192" t="s">
        <v>7540</v>
      </c>
      <c r="C388" s="125" t="s">
        <v>3712</v>
      </c>
      <c r="D388" s="192" t="s">
        <v>7541</v>
      </c>
      <c r="E388" s="763"/>
      <c r="F388" s="764">
        <v>20000000</v>
      </c>
      <c r="G388" s="125"/>
    </row>
    <row r="389" spans="1:7" ht="20.100000000000001" customHeight="1" x14ac:dyDescent="0.25">
      <c r="A389" s="125">
        <v>202</v>
      </c>
      <c r="B389" s="192" t="s">
        <v>5247</v>
      </c>
      <c r="C389" s="125" t="s">
        <v>3712</v>
      </c>
      <c r="D389" s="192" t="s">
        <v>7163</v>
      </c>
      <c r="E389" s="763"/>
      <c r="F389" s="764">
        <v>20000000</v>
      </c>
      <c r="G389" s="125"/>
    </row>
    <row r="390" spans="1:7" ht="20.100000000000001" customHeight="1" x14ac:dyDescent="0.25">
      <c r="A390" s="125">
        <v>203</v>
      </c>
      <c r="B390" s="192" t="s">
        <v>2567</v>
      </c>
      <c r="C390" s="125" t="s">
        <v>3712</v>
      </c>
      <c r="D390" s="192" t="s">
        <v>7163</v>
      </c>
      <c r="E390" s="763"/>
      <c r="F390" s="764">
        <v>20000000</v>
      </c>
      <c r="G390" s="125"/>
    </row>
    <row r="391" spans="1:7" ht="20.100000000000001" customHeight="1" x14ac:dyDescent="0.25">
      <c r="A391" s="125">
        <v>204</v>
      </c>
      <c r="B391" s="192" t="s">
        <v>399</v>
      </c>
      <c r="C391" s="125" t="s">
        <v>3712</v>
      </c>
      <c r="D391" s="192" t="s">
        <v>7542</v>
      </c>
      <c r="E391" s="763"/>
      <c r="F391" s="764">
        <v>20000000</v>
      </c>
      <c r="G391" s="125"/>
    </row>
    <row r="392" spans="1:7" ht="20.100000000000001" customHeight="1" x14ac:dyDescent="0.25">
      <c r="A392" s="125">
        <v>205</v>
      </c>
      <c r="B392" s="192" t="s">
        <v>7543</v>
      </c>
      <c r="C392" s="125" t="s">
        <v>3712</v>
      </c>
      <c r="D392" s="192" t="s">
        <v>7544</v>
      </c>
      <c r="E392" s="763"/>
      <c r="F392" s="764">
        <v>20000000</v>
      </c>
      <c r="G392" s="125"/>
    </row>
    <row r="393" spans="1:7" ht="20.100000000000001" customHeight="1" x14ac:dyDescent="0.25">
      <c r="A393" s="125">
        <v>206</v>
      </c>
      <c r="B393" s="192" t="s">
        <v>7545</v>
      </c>
      <c r="C393" s="125" t="s">
        <v>3712</v>
      </c>
      <c r="D393" s="192" t="s">
        <v>7544</v>
      </c>
      <c r="E393" s="763"/>
      <c r="F393" s="764">
        <v>20000000</v>
      </c>
      <c r="G393" s="125"/>
    </row>
    <row r="394" spans="1:7" ht="20.100000000000001" customHeight="1" x14ac:dyDescent="0.25">
      <c r="A394" s="125">
        <v>207</v>
      </c>
      <c r="B394" s="192" t="s">
        <v>7546</v>
      </c>
      <c r="C394" s="125" t="s">
        <v>3712</v>
      </c>
      <c r="D394" s="192" t="s">
        <v>7544</v>
      </c>
      <c r="E394" s="763"/>
      <c r="F394" s="764">
        <v>20000000</v>
      </c>
      <c r="G394" s="125"/>
    </row>
    <row r="395" spans="1:7" ht="20.100000000000001" customHeight="1" x14ac:dyDescent="0.25">
      <c r="A395" s="112" t="s">
        <v>1336</v>
      </c>
      <c r="B395" s="474" t="s">
        <v>7164</v>
      </c>
      <c r="C395" s="113"/>
      <c r="D395" s="113"/>
      <c r="E395" s="786">
        <f>+SUM(E396:E452)</f>
        <v>120000000</v>
      </c>
      <c r="F395" s="786">
        <f>+SUM(F396:F452)</f>
        <v>1080000000</v>
      </c>
      <c r="G395" s="94"/>
    </row>
    <row r="396" spans="1:7" ht="20.100000000000001" customHeight="1" x14ac:dyDescent="0.25">
      <c r="A396" s="125">
        <v>208</v>
      </c>
      <c r="B396" s="518" t="s">
        <v>579</v>
      </c>
      <c r="C396" s="125" t="s">
        <v>1957</v>
      </c>
      <c r="D396" s="186" t="s">
        <v>7182</v>
      </c>
      <c r="E396" s="764"/>
      <c r="F396" s="764">
        <v>20000000</v>
      </c>
      <c r="G396" s="125"/>
    </row>
    <row r="397" spans="1:7" ht="20.100000000000001" customHeight="1" x14ac:dyDescent="0.25">
      <c r="A397" s="125">
        <v>209</v>
      </c>
      <c r="B397" s="518" t="s">
        <v>7547</v>
      </c>
      <c r="C397" s="125" t="s">
        <v>1957</v>
      </c>
      <c r="D397" s="186" t="s">
        <v>7173</v>
      </c>
      <c r="E397" s="764"/>
      <c r="F397" s="764">
        <v>20000000</v>
      </c>
      <c r="G397" s="125"/>
    </row>
    <row r="398" spans="1:7" ht="20.100000000000001" customHeight="1" x14ac:dyDescent="0.25">
      <c r="A398" s="125">
        <v>210</v>
      </c>
      <c r="B398" s="518" t="s">
        <v>7548</v>
      </c>
      <c r="C398" s="125" t="s">
        <v>1957</v>
      </c>
      <c r="D398" s="186" t="s">
        <v>7549</v>
      </c>
      <c r="E398" s="764"/>
      <c r="F398" s="764">
        <v>20000000</v>
      </c>
      <c r="G398" s="125"/>
    </row>
    <row r="399" spans="1:7" ht="20.100000000000001" customHeight="1" x14ac:dyDescent="0.25">
      <c r="A399" s="125">
        <v>211</v>
      </c>
      <c r="B399" s="518" t="s">
        <v>7550</v>
      </c>
      <c r="C399" s="125" t="s">
        <v>1957</v>
      </c>
      <c r="D399" s="186" t="s">
        <v>7551</v>
      </c>
      <c r="E399" s="764"/>
      <c r="F399" s="764">
        <v>20000000</v>
      </c>
      <c r="G399" s="125"/>
    </row>
    <row r="400" spans="1:7" ht="20.100000000000001" customHeight="1" x14ac:dyDescent="0.25">
      <c r="A400" s="125">
        <v>212</v>
      </c>
      <c r="B400" s="518" t="s">
        <v>7552</v>
      </c>
      <c r="C400" s="125" t="s">
        <v>1957</v>
      </c>
      <c r="D400" s="186" t="s">
        <v>7168</v>
      </c>
      <c r="E400" s="764"/>
      <c r="F400" s="764">
        <v>20000000</v>
      </c>
      <c r="G400" s="125"/>
    </row>
    <row r="401" spans="1:7" ht="20.100000000000001" customHeight="1" x14ac:dyDescent="0.25">
      <c r="A401" s="125">
        <v>213</v>
      </c>
      <c r="B401" s="518" t="s">
        <v>7553</v>
      </c>
      <c r="C401" s="125" t="s">
        <v>1957</v>
      </c>
      <c r="D401" s="186" t="s">
        <v>5131</v>
      </c>
      <c r="E401" s="764"/>
      <c r="F401" s="764">
        <v>20000000</v>
      </c>
      <c r="G401" s="125"/>
    </row>
    <row r="402" spans="1:7" ht="20.100000000000001" customHeight="1" x14ac:dyDescent="0.25">
      <c r="A402" s="125">
        <v>214</v>
      </c>
      <c r="B402" s="518" t="s">
        <v>7554</v>
      </c>
      <c r="C402" s="125" t="s">
        <v>1957</v>
      </c>
      <c r="D402" s="186" t="s">
        <v>7555</v>
      </c>
      <c r="E402" s="764"/>
      <c r="F402" s="764">
        <v>20000000</v>
      </c>
      <c r="G402" s="125"/>
    </row>
    <row r="403" spans="1:7" ht="20.100000000000001" customHeight="1" x14ac:dyDescent="0.25">
      <c r="A403" s="125">
        <v>215</v>
      </c>
      <c r="B403" s="518" t="s">
        <v>7556</v>
      </c>
      <c r="C403" s="125" t="s">
        <v>1957</v>
      </c>
      <c r="D403" s="186" t="s">
        <v>7557</v>
      </c>
      <c r="E403" s="764"/>
      <c r="F403" s="764">
        <v>20000000</v>
      </c>
      <c r="G403" s="125"/>
    </row>
    <row r="404" spans="1:7" ht="20.100000000000001" customHeight="1" x14ac:dyDescent="0.25">
      <c r="A404" s="125">
        <v>216</v>
      </c>
      <c r="B404" s="518" t="s">
        <v>7558</v>
      </c>
      <c r="C404" s="125" t="s">
        <v>1957</v>
      </c>
      <c r="D404" s="186" t="s">
        <v>7559</v>
      </c>
      <c r="E404" s="764"/>
      <c r="F404" s="764">
        <v>20000000</v>
      </c>
      <c r="G404" s="125"/>
    </row>
    <row r="405" spans="1:7" ht="20.100000000000001" customHeight="1" x14ac:dyDescent="0.25">
      <c r="A405" s="125">
        <v>217</v>
      </c>
      <c r="B405" s="518" t="s">
        <v>7560</v>
      </c>
      <c r="C405" s="125" t="s">
        <v>1957</v>
      </c>
      <c r="D405" s="186" t="s">
        <v>7561</v>
      </c>
      <c r="E405" s="764"/>
      <c r="F405" s="764">
        <v>20000000</v>
      </c>
      <c r="G405" s="125"/>
    </row>
    <row r="406" spans="1:7" ht="20.100000000000001" customHeight="1" x14ac:dyDescent="0.25">
      <c r="A406" s="125">
        <v>218</v>
      </c>
      <c r="B406" s="518" t="s">
        <v>7562</v>
      </c>
      <c r="C406" s="125" t="s">
        <v>3712</v>
      </c>
      <c r="D406" s="186" t="s">
        <v>7559</v>
      </c>
      <c r="E406" s="764"/>
      <c r="F406" s="764">
        <v>20000000</v>
      </c>
      <c r="G406" s="125"/>
    </row>
    <row r="407" spans="1:7" ht="20.100000000000001" customHeight="1" x14ac:dyDescent="0.25">
      <c r="A407" s="125">
        <v>219</v>
      </c>
      <c r="B407" s="518" t="s">
        <v>7563</v>
      </c>
      <c r="C407" s="125" t="s">
        <v>3712</v>
      </c>
      <c r="D407" s="186" t="s">
        <v>7561</v>
      </c>
      <c r="E407" s="764"/>
      <c r="F407" s="764">
        <v>20000000</v>
      </c>
      <c r="G407" s="125"/>
    </row>
    <row r="408" spans="1:7" ht="20.100000000000001" customHeight="1" x14ac:dyDescent="0.25">
      <c r="A408" s="125">
        <v>220</v>
      </c>
      <c r="B408" s="518" t="s">
        <v>7564</v>
      </c>
      <c r="C408" s="125" t="s">
        <v>3712</v>
      </c>
      <c r="D408" s="186" t="s">
        <v>7180</v>
      </c>
      <c r="E408" s="764"/>
      <c r="F408" s="764">
        <v>20000000</v>
      </c>
      <c r="G408" s="125"/>
    </row>
    <row r="409" spans="1:7" ht="20.100000000000001" customHeight="1" x14ac:dyDescent="0.25">
      <c r="A409" s="125">
        <v>221</v>
      </c>
      <c r="B409" s="518" t="s">
        <v>7565</v>
      </c>
      <c r="C409" s="125" t="s">
        <v>3712</v>
      </c>
      <c r="D409" s="186" t="s">
        <v>7168</v>
      </c>
      <c r="E409" s="764"/>
      <c r="F409" s="764">
        <v>20000000</v>
      </c>
      <c r="G409" s="125"/>
    </row>
    <row r="410" spans="1:7" ht="20.100000000000001" customHeight="1" x14ac:dyDescent="0.25">
      <c r="A410" s="125">
        <v>222</v>
      </c>
      <c r="B410" s="518" t="s">
        <v>7566</v>
      </c>
      <c r="C410" s="125" t="s">
        <v>3712</v>
      </c>
      <c r="D410" s="186" t="s">
        <v>7567</v>
      </c>
      <c r="E410" s="764"/>
      <c r="F410" s="764">
        <v>20000000</v>
      </c>
      <c r="G410" s="125"/>
    </row>
    <row r="411" spans="1:7" ht="20.100000000000001" customHeight="1" x14ac:dyDescent="0.25">
      <c r="A411" s="125">
        <v>223</v>
      </c>
      <c r="B411" s="518" t="s">
        <v>3548</v>
      </c>
      <c r="C411" s="125" t="s">
        <v>3712</v>
      </c>
      <c r="D411" s="186" t="s">
        <v>7182</v>
      </c>
      <c r="E411" s="764"/>
      <c r="F411" s="764">
        <v>20000000</v>
      </c>
      <c r="G411" s="125"/>
    </row>
    <row r="412" spans="1:7" ht="20.100000000000001" customHeight="1" x14ac:dyDescent="0.25">
      <c r="A412" s="125">
        <v>224</v>
      </c>
      <c r="B412" s="518" t="s">
        <v>2411</v>
      </c>
      <c r="C412" s="125" t="s">
        <v>3712</v>
      </c>
      <c r="D412" s="186" t="s">
        <v>7568</v>
      </c>
      <c r="E412" s="764"/>
      <c r="F412" s="764">
        <v>20000000</v>
      </c>
      <c r="G412" s="125"/>
    </row>
    <row r="413" spans="1:7" ht="20.100000000000001" customHeight="1" x14ac:dyDescent="0.25">
      <c r="A413" s="125">
        <v>225</v>
      </c>
      <c r="B413" s="518" t="s">
        <v>4521</v>
      </c>
      <c r="C413" s="125" t="s">
        <v>3712</v>
      </c>
      <c r="D413" s="186" t="s">
        <v>7561</v>
      </c>
      <c r="E413" s="764"/>
      <c r="F413" s="764">
        <v>20000000</v>
      </c>
      <c r="G413" s="125"/>
    </row>
    <row r="414" spans="1:7" ht="20.100000000000001" customHeight="1" x14ac:dyDescent="0.25">
      <c r="A414" s="125">
        <v>226</v>
      </c>
      <c r="B414" s="518" t="s">
        <v>7569</v>
      </c>
      <c r="C414" s="125" t="s">
        <v>3712</v>
      </c>
      <c r="D414" s="186" t="s">
        <v>7561</v>
      </c>
      <c r="E414" s="764"/>
      <c r="F414" s="764">
        <v>20000000</v>
      </c>
      <c r="G414" s="125"/>
    </row>
    <row r="415" spans="1:7" ht="20.100000000000001" customHeight="1" x14ac:dyDescent="0.25">
      <c r="A415" s="125">
        <v>227</v>
      </c>
      <c r="B415" s="518" t="s">
        <v>4521</v>
      </c>
      <c r="C415" s="125" t="s">
        <v>3712</v>
      </c>
      <c r="D415" s="186" t="s">
        <v>7570</v>
      </c>
      <c r="E415" s="764"/>
      <c r="F415" s="764">
        <v>20000000</v>
      </c>
      <c r="G415" s="125"/>
    </row>
    <row r="416" spans="1:7" ht="20.100000000000001" customHeight="1" x14ac:dyDescent="0.25">
      <c r="A416" s="125">
        <v>228</v>
      </c>
      <c r="B416" s="518" t="s">
        <v>7571</v>
      </c>
      <c r="C416" s="125" t="s">
        <v>3712</v>
      </c>
      <c r="D416" s="186" t="s">
        <v>7568</v>
      </c>
      <c r="E416" s="764"/>
      <c r="F416" s="764">
        <v>20000000</v>
      </c>
      <c r="G416" s="125"/>
    </row>
    <row r="417" spans="1:7" ht="20.100000000000001" customHeight="1" x14ac:dyDescent="0.25">
      <c r="A417" s="125">
        <v>229</v>
      </c>
      <c r="B417" s="518" t="s">
        <v>7572</v>
      </c>
      <c r="C417" s="125" t="s">
        <v>3712</v>
      </c>
      <c r="D417" s="186" t="s">
        <v>7568</v>
      </c>
      <c r="E417" s="764"/>
      <c r="F417" s="764">
        <v>20000000</v>
      </c>
      <c r="G417" s="125"/>
    </row>
    <row r="418" spans="1:7" ht="20.100000000000001" customHeight="1" x14ac:dyDescent="0.25">
      <c r="A418" s="125">
        <v>230</v>
      </c>
      <c r="B418" s="518" t="s">
        <v>7573</v>
      </c>
      <c r="C418" s="125" t="s">
        <v>3712</v>
      </c>
      <c r="D418" s="186" t="s">
        <v>7568</v>
      </c>
      <c r="E418" s="764"/>
      <c r="F418" s="764">
        <v>20000000</v>
      </c>
      <c r="G418" s="125"/>
    </row>
    <row r="419" spans="1:7" ht="20.100000000000001" customHeight="1" x14ac:dyDescent="0.25">
      <c r="A419" s="125">
        <v>231</v>
      </c>
      <c r="B419" s="518" t="s">
        <v>7574</v>
      </c>
      <c r="C419" s="125" t="s">
        <v>3712</v>
      </c>
      <c r="D419" s="186" t="s">
        <v>7568</v>
      </c>
      <c r="E419" s="764"/>
      <c r="F419" s="764">
        <v>20000000</v>
      </c>
      <c r="G419" s="125"/>
    </row>
    <row r="420" spans="1:7" ht="20.100000000000001" customHeight="1" x14ac:dyDescent="0.25">
      <c r="A420" s="125">
        <v>232</v>
      </c>
      <c r="B420" s="518" t="s">
        <v>7204</v>
      </c>
      <c r="C420" s="125" t="s">
        <v>3712</v>
      </c>
      <c r="D420" s="186" t="s">
        <v>7557</v>
      </c>
      <c r="E420" s="764"/>
      <c r="F420" s="764">
        <v>20000000</v>
      </c>
      <c r="G420" s="125"/>
    </row>
    <row r="421" spans="1:7" ht="20.100000000000001" customHeight="1" x14ac:dyDescent="0.25">
      <c r="A421" s="125">
        <v>233</v>
      </c>
      <c r="B421" s="518" t="s">
        <v>7575</v>
      </c>
      <c r="C421" s="125" t="s">
        <v>3712</v>
      </c>
      <c r="D421" s="186" t="s">
        <v>7557</v>
      </c>
      <c r="E421" s="764"/>
      <c r="F421" s="764">
        <v>20000000</v>
      </c>
      <c r="G421" s="125"/>
    </row>
    <row r="422" spans="1:7" ht="20.100000000000001" customHeight="1" x14ac:dyDescent="0.25">
      <c r="A422" s="125">
        <v>234</v>
      </c>
      <c r="B422" s="518" t="s">
        <v>7576</v>
      </c>
      <c r="C422" s="125" t="s">
        <v>3712</v>
      </c>
      <c r="D422" s="186" t="s">
        <v>7557</v>
      </c>
      <c r="E422" s="764"/>
      <c r="F422" s="764">
        <v>20000000</v>
      </c>
      <c r="G422" s="125"/>
    </row>
    <row r="423" spans="1:7" ht="20.100000000000001" customHeight="1" x14ac:dyDescent="0.25">
      <c r="A423" s="125">
        <v>235</v>
      </c>
      <c r="B423" s="518" t="s">
        <v>7577</v>
      </c>
      <c r="C423" s="125" t="s">
        <v>3712</v>
      </c>
      <c r="D423" s="186" t="s">
        <v>7557</v>
      </c>
      <c r="E423" s="764"/>
      <c r="F423" s="764">
        <v>20000000</v>
      </c>
      <c r="G423" s="125"/>
    </row>
    <row r="424" spans="1:7" ht="20.100000000000001" customHeight="1" x14ac:dyDescent="0.25">
      <c r="A424" s="125">
        <v>236</v>
      </c>
      <c r="B424" s="518" t="s">
        <v>7578</v>
      </c>
      <c r="C424" s="125" t="s">
        <v>3712</v>
      </c>
      <c r="D424" s="186" t="s">
        <v>7557</v>
      </c>
      <c r="E424" s="764">
        <v>40000000</v>
      </c>
      <c r="F424" s="764"/>
      <c r="G424" s="125"/>
    </row>
    <row r="425" spans="1:7" ht="20.100000000000001" customHeight="1" x14ac:dyDescent="0.25">
      <c r="A425" s="125">
        <v>237</v>
      </c>
      <c r="B425" s="518" t="s">
        <v>7579</v>
      </c>
      <c r="C425" s="125" t="s">
        <v>3712</v>
      </c>
      <c r="D425" s="186" t="s">
        <v>7557</v>
      </c>
      <c r="E425" s="764"/>
      <c r="F425" s="764">
        <v>20000000</v>
      </c>
      <c r="G425" s="125"/>
    </row>
    <row r="426" spans="1:7" ht="20.100000000000001" customHeight="1" x14ac:dyDescent="0.25">
      <c r="A426" s="125">
        <v>238</v>
      </c>
      <c r="B426" s="518" t="s">
        <v>7580</v>
      </c>
      <c r="C426" s="125" t="s">
        <v>3712</v>
      </c>
      <c r="D426" s="186" t="s">
        <v>7581</v>
      </c>
      <c r="E426" s="764"/>
      <c r="F426" s="764">
        <v>20000000</v>
      </c>
      <c r="G426" s="125" t="s">
        <v>1914</v>
      </c>
    </row>
    <row r="427" spans="1:7" ht="20.100000000000001" customHeight="1" x14ac:dyDescent="0.25">
      <c r="A427" s="125">
        <v>239</v>
      </c>
      <c r="B427" s="518" t="s">
        <v>7582</v>
      </c>
      <c r="C427" s="125" t="s">
        <v>3712</v>
      </c>
      <c r="D427" s="186" t="s">
        <v>7583</v>
      </c>
      <c r="E427" s="764"/>
      <c r="F427" s="764">
        <v>20000000</v>
      </c>
      <c r="G427" s="125"/>
    </row>
    <row r="428" spans="1:7" ht="20.100000000000001" customHeight="1" x14ac:dyDescent="0.25">
      <c r="A428" s="125">
        <v>240</v>
      </c>
      <c r="B428" s="518" t="s">
        <v>7584</v>
      </c>
      <c r="C428" s="125" t="s">
        <v>3712</v>
      </c>
      <c r="D428" s="186" t="s">
        <v>7581</v>
      </c>
      <c r="E428" s="764"/>
      <c r="F428" s="764">
        <v>20000000</v>
      </c>
      <c r="G428" s="125"/>
    </row>
    <row r="429" spans="1:7" ht="20.100000000000001" customHeight="1" x14ac:dyDescent="0.25">
      <c r="A429" s="125">
        <v>241</v>
      </c>
      <c r="B429" s="518" t="s">
        <v>7585</v>
      </c>
      <c r="C429" s="125" t="s">
        <v>3712</v>
      </c>
      <c r="D429" s="186" t="s">
        <v>3720</v>
      </c>
      <c r="E429" s="764"/>
      <c r="F429" s="764">
        <v>20000000</v>
      </c>
      <c r="G429" s="125"/>
    </row>
    <row r="430" spans="1:7" ht="20.100000000000001" customHeight="1" x14ac:dyDescent="0.25">
      <c r="A430" s="125">
        <v>242</v>
      </c>
      <c r="B430" s="518" t="s">
        <v>7586</v>
      </c>
      <c r="C430" s="125" t="s">
        <v>3712</v>
      </c>
      <c r="D430" s="186" t="s">
        <v>7010</v>
      </c>
      <c r="E430" s="764"/>
      <c r="F430" s="764">
        <v>20000000</v>
      </c>
      <c r="G430" s="125"/>
    </row>
    <row r="431" spans="1:7" ht="20.100000000000001" customHeight="1" x14ac:dyDescent="0.25">
      <c r="A431" s="125">
        <v>243</v>
      </c>
      <c r="B431" s="518" t="s">
        <v>7587</v>
      </c>
      <c r="C431" s="125" t="s">
        <v>3712</v>
      </c>
      <c r="D431" s="186" t="s">
        <v>7010</v>
      </c>
      <c r="E431" s="764"/>
      <c r="F431" s="764">
        <v>20000000</v>
      </c>
      <c r="G431" s="125"/>
    </row>
    <row r="432" spans="1:7" ht="20.100000000000001" customHeight="1" x14ac:dyDescent="0.25">
      <c r="A432" s="125">
        <v>244</v>
      </c>
      <c r="B432" s="518" t="s">
        <v>1653</v>
      </c>
      <c r="C432" s="125" t="s">
        <v>3712</v>
      </c>
      <c r="D432" s="186" t="s">
        <v>7010</v>
      </c>
      <c r="E432" s="764"/>
      <c r="F432" s="764">
        <v>20000000</v>
      </c>
      <c r="G432" s="125"/>
    </row>
    <row r="433" spans="1:7" ht="20.100000000000001" customHeight="1" x14ac:dyDescent="0.25">
      <c r="A433" s="125">
        <v>245</v>
      </c>
      <c r="B433" s="518" t="s">
        <v>7588</v>
      </c>
      <c r="C433" s="125" t="s">
        <v>3712</v>
      </c>
      <c r="D433" s="186" t="s">
        <v>7010</v>
      </c>
      <c r="E433" s="764"/>
      <c r="F433" s="764">
        <v>20000000</v>
      </c>
      <c r="G433" s="125"/>
    </row>
    <row r="434" spans="1:7" ht="20.100000000000001" customHeight="1" x14ac:dyDescent="0.25">
      <c r="A434" s="125">
        <v>246</v>
      </c>
      <c r="B434" s="518" t="s">
        <v>2142</v>
      </c>
      <c r="C434" s="125" t="s">
        <v>3712</v>
      </c>
      <c r="D434" s="186" t="s">
        <v>7010</v>
      </c>
      <c r="E434" s="764">
        <v>40000000</v>
      </c>
      <c r="F434" s="764"/>
      <c r="G434" s="125"/>
    </row>
    <row r="435" spans="1:7" ht="20.100000000000001" customHeight="1" x14ac:dyDescent="0.25">
      <c r="A435" s="125">
        <v>247</v>
      </c>
      <c r="B435" s="518" t="s">
        <v>7589</v>
      </c>
      <c r="C435" s="125" t="s">
        <v>3712</v>
      </c>
      <c r="D435" s="186" t="s">
        <v>7590</v>
      </c>
      <c r="E435" s="764"/>
      <c r="F435" s="764">
        <v>20000000</v>
      </c>
      <c r="G435" s="125"/>
    </row>
    <row r="436" spans="1:7" ht="20.100000000000001" customHeight="1" x14ac:dyDescent="0.25">
      <c r="A436" s="125">
        <v>248</v>
      </c>
      <c r="B436" s="518" t="s">
        <v>7591</v>
      </c>
      <c r="C436" s="125" t="s">
        <v>3712</v>
      </c>
      <c r="D436" s="186" t="s">
        <v>7592</v>
      </c>
      <c r="E436" s="764">
        <v>40000000</v>
      </c>
      <c r="F436" s="764"/>
      <c r="G436" s="125"/>
    </row>
    <row r="437" spans="1:7" ht="20.100000000000001" customHeight="1" x14ac:dyDescent="0.25">
      <c r="A437" s="125">
        <v>249</v>
      </c>
      <c r="B437" s="518" t="s">
        <v>7593</v>
      </c>
      <c r="C437" s="125" t="s">
        <v>3712</v>
      </c>
      <c r="D437" s="186" t="s">
        <v>7010</v>
      </c>
      <c r="E437" s="764"/>
      <c r="F437" s="764">
        <v>20000000</v>
      </c>
      <c r="G437" s="125"/>
    </row>
    <row r="438" spans="1:7" ht="20.100000000000001" customHeight="1" x14ac:dyDescent="0.25">
      <c r="A438" s="125">
        <v>250</v>
      </c>
      <c r="B438" s="518" t="s">
        <v>7594</v>
      </c>
      <c r="C438" s="125" t="s">
        <v>3712</v>
      </c>
      <c r="D438" s="186" t="s">
        <v>7010</v>
      </c>
      <c r="E438" s="764"/>
      <c r="F438" s="764">
        <v>20000000</v>
      </c>
      <c r="G438" s="125"/>
    </row>
    <row r="439" spans="1:7" ht="20.100000000000001" customHeight="1" x14ac:dyDescent="0.25">
      <c r="A439" s="125">
        <v>251</v>
      </c>
      <c r="B439" s="518" t="s">
        <v>7595</v>
      </c>
      <c r="C439" s="125" t="s">
        <v>3712</v>
      </c>
      <c r="D439" s="186" t="s">
        <v>7596</v>
      </c>
      <c r="E439" s="764"/>
      <c r="F439" s="764">
        <v>20000000</v>
      </c>
      <c r="G439" s="125"/>
    </row>
    <row r="440" spans="1:7" ht="20.100000000000001" customHeight="1" x14ac:dyDescent="0.25">
      <c r="A440" s="125">
        <v>252</v>
      </c>
      <c r="B440" s="518" t="s">
        <v>7597</v>
      </c>
      <c r="C440" s="125" t="s">
        <v>3712</v>
      </c>
      <c r="D440" s="186" t="s">
        <v>7598</v>
      </c>
      <c r="E440" s="764"/>
      <c r="F440" s="764">
        <v>20000000</v>
      </c>
      <c r="G440" s="125"/>
    </row>
    <row r="441" spans="1:7" ht="20.100000000000001" customHeight="1" x14ac:dyDescent="0.25">
      <c r="A441" s="125">
        <v>253</v>
      </c>
      <c r="B441" s="518" t="s">
        <v>2729</v>
      </c>
      <c r="C441" s="125" t="s">
        <v>3712</v>
      </c>
      <c r="D441" s="186" t="s">
        <v>7581</v>
      </c>
      <c r="E441" s="764"/>
      <c r="F441" s="764">
        <v>20000000</v>
      </c>
      <c r="G441" s="125"/>
    </row>
    <row r="442" spans="1:7" ht="20.100000000000001" customHeight="1" x14ac:dyDescent="0.25">
      <c r="A442" s="125">
        <v>254</v>
      </c>
      <c r="B442" s="518" t="s">
        <v>7599</v>
      </c>
      <c r="C442" s="125" t="s">
        <v>3712</v>
      </c>
      <c r="D442" s="186" t="s">
        <v>7600</v>
      </c>
      <c r="E442" s="764"/>
      <c r="F442" s="764">
        <v>20000000</v>
      </c>
      <c r="G442" s="125" t="s">
        <v>1914</v>
      </c>
    </row>
    <row r="443" spans="1:7" ht="20.100000000000001" customHeight="1" x14ac:dyDescent="0.25">
      <c r="A443" s="125">
        <v>255</v>
      </c>
      <c r="B443" s="518" t="s">
        <v>7601</v>
      </c>
      <c r="C443" s="125" t="s">
        <v>3712</v>
      </c>
      <c r="D443" s="186" t="s">
        <v>7173</v>
      </c>
      <c r="E443" s="764"/>
      <c r="F443" s="764">
        <v>20000000</v>
      </c>
      <c r="G443" s="125"/>
    </row>
    <row r="444" spans="1:7" ht="20.100000000000001" customHeight="1" x14ac:dyDescent="0.25">
      <c r="A444" s="125">
        <v>256</v>
      </c>
      <c r="B444" s="518" t="s">
        <v>7602</v>
      </c>
      <c r="C444" s="125" t="s">
        <v>3712</v>
      </c>
      <c r="D444" s="186" t="s">
        <v>7603</v>
      </c>
      <c r="E444" s="764"/>
      <c r="F444" s="764">
        <v>20000000</v>
      </c>
      <c r="G444" s="125"/>
    </row>
    <row r="445" spans="1:7" ht="20.100000000000001" customHeight="1" x14ac:dyDescent="0.25">
      <c r="A445" s="125">
        <v>257</v>
      </c>
      <c r="B445" s="518" t="s">
        <v>7604</v>
      </c>
      <c r="C445" s="125" t="s">
        <v>3712</v>
      </c>
      <c r="D445" s="186" t="s">
        <v>7603</v>
      </c>
      <c r="E445" s="764"/>
      <c r="F445" s="764">
        <v>20000000</v>
      </c>
      <c r="G445" s="125"/>
    </row>
    <row r="446" spans="1:7" ht="20.100000000000001" customHeight="1" x14ac:dyDescent="0.25">
      <c r="A446" s="125">
        <v>258</v>
      </c>
      <c r="B446" s="518" t="s">
        <v>7605</v>
      </c>
      <c r="C446" s="125" t="s">
        <v>3712</v>
      </c>
      <c r="D446" s="186" t="s">
        <v>7568</v>
      </c>
      <c r="E446" s="764"/>
      <c r="F446" s="764">
        <v>20000000</v>
      </c>
      <c r="G446" s="125"/>
    </row>
    <row r="447" spans="1:7" ht="20.100000000000001" customHeight="1" x14ac:dyDescent="0.25">
      <c r="A447" s="125">
        <v>259</v>
      </c>
      <c r="B447" s="518" t="s">
        <v>7606</v>
      </c>
      <c r="C447" s="125" t="s">
        <v>3712</v>
      </c>
      <c r="D447" s="186" t="s">
        <v>7182</v>
      </c>
      <c r="E447" s="764"/>
      <c r="F447" s="764">
        <v>20000000</v>
      </c>
      <c r="G447" s="125"/>
    </row>
    <row r="448" spans="1:7" ht="20.100000000000001" customHeight="1" x14ac:dyDescent="0.25">
      <c r="A448" s="125">
        <v>260</v>
      </c>
      <c r="B448" s="518" t="s">
        <v>7607</v>
      </c>
      <c r="C448" s="125" t="s">
        <v>3712</v>
      </c>
      <c r="D448" s="186" t="s">
        <v>7180</v>
      </c>
      <c r="E448" s="764"/>
      <c r="F448" s="764">
        <v>20000000</v>
      </c>
      <c r="G448" s="125"/>
    </row>
    <row r="449" spans="1:7" ht="20.100000000000001" customHeight="1" x14ac:dyDescent="0.25">
      <c r="A449" s="125">
        <v>261</v>
      </c>
      <c r="B449" s="518" t="s">
        <v>7608</v>
      </c>
      <c r="C449" s="125" t="s">
        <v>3712</v>
      </c>
      <c r="D449" s="186" t="s">
        <v>7182</v>
      </c>
      <c r="E449" s="764"/>
      <c r="F449" s="764">
        <v>20000000</v>
      </c>
      <c r="G449" s="125"/>
    </row>
    <row r="450" spans="1:7" ht="20.100000000000001" customHeight="1" x14ac:dyDescent="0.25">
      <c r="A450" s="125">
        <v>262</v>
      </c>
      <c r="B450" s="518" t="s">
        <v>7609</v>
      </c>
      <c r="C450" s="125" t="s">
        <v>3712</v>
      </c>
      <c r="D450" s="186" t="s">
        <v>7590</v>
      </c>
      <c r="E450" s="764"/>
      <c r="F450" s="764">
        <v>20000000</v>
      </c>
      <c r="G450" s="125"/>
    </row>
    <row r="451" spans="1:7" ht="20.100000000000001" customHeight="1" x14ac:dyDescent="0.25">
      <c r="A451" s="125">
        <v>263</v>
      </c>
      <c r="B451" s="518" t="s">
        <v>7610</v>
      </c>
      <c r="C451" s="125" t="s">
        <v>3712</v>
      </c>
      <c r="D451" s="186" t="s">
        <v>7590</v>
      </c>
      <c r="E451" s="764"/>
      <c r="F451" s="764">
        <v>20000000</v>
      </c>
      <c r="G451" s="125"/>
    </row>
    <row r="452" spans="1:7" ht="20.100000000000001" customHeight="1" x14ac:dyDescent="0.25">
      <c r="A452" s="125">
        <v>264</v>
      </c>
      <c r="B452" s="518" t="s">
        <v>7611</v>
      </c>
      <c r="C452" s="125" t="s">
        <v>3712</v>
      </c>
      <c r="D452" s="186" t="s">
        <v>7612</v>
      </c>
      <c r="E452" s="764"/>
      <c r="F452" s="764">
        <v>20000000</v>
      </c>
      <c r="G452" s="125"/>
    </row>
    <row r="453" spans="1:7" ht="20.100000000000001" customHeight="1" x14ac:dyDescent="0.25">
      <c r="A453" s="112" t="s">
        <v>1338</v>
      </c>
      <c r="B453" s="474" t="s">
        <v>7183</v>
      </c>
      <c r="C453" s="113"/>
      <c r="D453" s="113"/>
      <c r="E453" s="786">
        <f>+SUM(E454:E471)</f>
        <v>120000000</v>
      </c>
      <c r="F453" s="786">
        <f>+SUM(F454:F471)</f>
        <v>300000000</v>
      </c>
      <c r="G453" s="94"/>
    </row>
    <row r="454" spans="1:7" ht="20.100000000000001" customHeight="1" x14ac:dyDescent="0.25">
      <c r="A454" s="125">
        <v>265</v>
      </c>
      <c r="B454" s="518" t="s">
        <v>904</v>
      </c>
      <c r="C454" s="125" t="s">
        <v>3712</v>
      </c>
      <c r="D454" s="186" t="s">
        <v>7613</v>
      </c>
      <c r="E454" s="762"/>
      <c r="F454" s="764">
        <v>20000000</v>
      </c>
      <c r="G454" s="125" t="s">
        <v>1914</v>
      </c>
    </row>
    <row r="455" spans="1:7" ht="20.100000000000001" customHeight="1" x14ac:dyDescent="0.25">
      <c r="A455" s="125">
        <v>266</v>
      </c>
      <c r="B455" s="518" t="s">
        <v>7614</v>
      </c>
      <c r="C455" s="125" t="s">
        <v>3712</v>
      </c>
      <c r="D455" s="186" t="s">
        <v>7613</v>
      </c>
      <c r="E455" s="762"/>
      <c r="F455" s="764">
        <v>20000000</v>
      </c>
      <c r="G455" s="125" t="s">
        <v>1914</v>
      </c>
    </row>
    <row r="456" spans="1:7" ht="20.100000000000001" customHeight="1" x14ac:dyDescent="0.25">
      <c r="A456" s="125">
        <v>267</v>
      </c>
      <c r="B456" s="518" t="s">
        <v>531</v>
      </c>
      <c r="C456" s="125" t="s">
        <v>3712</v>
      </c>
      <c r="D456" s="186" t="s">
        <v>7184</v>
      </c>
      <c r="E456" s="762"/>
      <c r="F456" s="764">
        <v>20000000</v>
      </c>
      <c r="G456" s="125"/>
    </row>
    <row r="457" spans="1:7" ht="20.100000000000001" customHeight="1" x14ac:dyDescent="0.25">
      <c r="A457" s="125">
        <v>268</v>
      </c>
      <c r="B457" s="518" t="s">
        <v>7615</v>
      </c>
      <c r="C457" s="125" t="s">
        <v>3712</v>
      </c>
      <c r="D457" s="186" t="s">
        <v>7184</v>
      </c>
      <c r="E457" s="762"/>
      <c r="F457" s="764">
        <v>20000000</v>
      </c>
      <c r="G457" s="125"/>
    </row>
    <row r="458" spans="1:7" ht="20.100000000000001" customHeight="1" x14ac:dyDescent="0.25">
      <c r="A458" s="125">
        <v>269</v>
      </c>
      <c r="B458" s="518" t="s">
        <v>7616</v>
      </c>
      <c r="C458" s="125" t="s">
        <v>3712</v>
      </c>
      <c r="D458" s="186" t="s">
        <v>7617</v>
      </c>
      <c r="E458" s="762"/>
      <c r="F458" s="764">
        <v>20000000</v>
      </c>
      <c r="G458" s="125"/>
    </row>
    <row r="459" spans="1:7" ht="20.100000000000001" customHeight="1" x14ac:dyDescent="0.25">
      <c r="A459" s="125">
        <v>270</v>
      </c>
      <c r="B459" s="518" t="s">
        <v>7618</v>
      </c>
      <c r="C459" s="125" t="s">
        <v>3712</v>
      </c>
      <c r="D459" s="186" t="s">
        <v>7619</v>
      </c>
      <c r="E459" s="762"/>
      <c r="F459" s="764">
        <v>20000000</v>
      </c>
      <c r="G459" s="125"/>
    </row>
    <row r="460" spans="1:7" ht="20.100000000000001" customHeight="1" x14ac:dyDescent="0.25">
      <c r="A460" s="125">
        <v>271</v>
      </c>
      <c r="B460" s="518" t="s">
        <v>1513</v>
      </c>
      <c r="C460" s="125" t="s">
        <v>3712</v>
      </c>
      <c r="D460" s="186" t="s">
        <v>7619</v>
      </c>
      <c r="E460" s="764">
        <v>40000000</v>
      </c>
      <c r="F460" s="762"/>
      <c r="G460" s="125"/>
    </row>
    <row r="461" spans="1:7" ht="20.100000000000001" customHeight="1" x14ac:dyDescent="0.25">
      <c r="A461" s="125">
        <v>272</v>
      </c>
      <c r="B461" s="518" t="s">
        <v>7620</v>
      </c>
      <c r="C461" s="125" t="s">
        <v>3712</v>
      </c>
      <c r="D461" s="186" t="s">
        <v>7184</v>
      </c>
      <c r="E461" s="762"/>
      <c r="F461" s="764">
        <v>20000000</v>
      </c>
      <c r="G461" s="125"/>
    </row>
    <row r="462" spans="1:7" ht="20.100000000000001" customHeight="1" x14ac:dyDescent="0.25">
      <c r="A462" s="125">
        <v>273</v>
      </c>
      <c r="B462" s="518" t="s">
        <v>7621</v>
      </c>
      <c r="C462" s="125" t="s">
        <v>3712</v>
      </c>
      <c r="D462" s="186" t="s">
        <v>7622</v>
      </c>
      <c r="E462" s="764">
        <v>40000000</v>
      </c>
      <c r="F462" s="762"/>
      <c r="G462" s="125"/>
    </row>
    <row r="463" spans="1:7" ht="20.100000000000001" customHeight="1" x14ac:dyDescent="0.25">
      <c r="A463" s="125">
        <v>274</v>
      </c>
      <c r="B463" s="518" t="s">
        <v>7623</v>
      </c>
      <c r="C463" s="125" t="s">
        <v>3712</v>
      </c>
      <c r="D463" s="186" t="s">
        <v>7613</v>
      </c>
      <c r="E463" s="762"/>
      <c r="F463" s="764">
        <v>20000000</v>
      </c>
      <c r="G463" s="125"/>
    </row>
    <row r="464" spans="1:7" ht="20.100000000000001" customHeight="1" x14ac:dyDescent="0.25">
      <c r="A464" s="125">
        <v>275</v>
      </c>
      <c r="B464" s="518" t="s">
        <v>7624</v>
      </c>
      <c r="C464" s="125" t="s">
        <v>3712</v>
      </c>
      <c r="D464" s="186" t="s">
        <v>7625</v>
      </c>
      <c r="E464" s="762"/>
      <c r="F464" s="764">
        <v>20000000</v>
      </c>
      <c r="G464" s="125"/>
    </row>
    <row r="465" spans="1:7" ht="20.100000000000001" customHeight="1" x14ac:dyDescent="0.25">
      <c r="A465" s="125">
        <v>276</v>
      </c>
      <c r="B465" s="518" t="s">
        <v>7626</v>
      </c>
      <c r="C465" s="125" t="s">
        <v>3712</v>
      </c>
      <c r="D465" s="186" t="s">
        <v>7188</v>
      </c>
      <c r="E465" s="764">
        <v>40000000</v>
      </c>
      <c r="F465" s="762"/>
      <c r="G465" s="125" t="s">
        <v>1914</v>
      </c>
    </row>
    <row r="466" spans="1:7" ht="20.100000000000001" customHeight="1" x14ac:dyDescent="0.25">
      <c r="A466" s="125">
        <v>277</v>
      </c>
      <c r="B466" s="518" t="s">
        <v>7627</v>
      </c>
      <c r="C466" s="125" t="s">
        <v>3712</v>
      </c>
      <c r="D466" s="186" t="s">
        <v>7628</v>
      </c>
      <c r="E466" s="762"/>
      <c r="F466" s="764">
        <v>20000000</v>
      </c>
      <c r="G466" s="125"/>
    </row>
    <row r="467" spans="1:7" ht="20.100000000000001" customHeight="1" x14ac:dyDescent="0.25">
      <c r="A467" s="125">
        <v>278</v>
      </c>
      <c r="B467" s="518" t="s">
        <v>7629</v>
      </c>
      <c r="C467" s="125" t="s">
        <v>3712</v>
      </c>
      <c r="D467" s="186" t="s">
        <v>7630</v>
      </c>
      <c r="E467" s="762"/>
      <c r="F467" s="764">
        <v>20000000</v>
      </c>
      <c r="G467" s="125"/>
    </row>
    <row r="468" spans="1:7" ht="20.100000000000001" customHeight="1" x14ac:dyDescent="0.25">
      <c r="A468" s="125">
        <v>279</v>
      </c>
      <c r="B468" s="518" t="s">
        <v>507</v>
      </c>
      <c r="C468" s="125" t="s">
        <v>3712</v>
      </c>
      <c r="D468" s="186" t="s">
        <v>7631</v>
      </c>
      <c r="E468" s="762"/>
      <c r="F468" s="764">
        <v>20000000</v>
      </c>
      <c r="G468" s="125" t="s">
        <v>1914</v>
      </c>
    </row>
    <row r="469" spans="1:7" ht="20.100000000000001" customHeight="1" x14ac:dyDescent="0.25">
      <c r="A469" s="125">
        <v>280</v>
      </c>
      <c r="B469" s="518" t="s">
        <v>550</v>
      </c>
      <c r="C469" s="125" t="s">
        <v>3712</v>
      </c>
      <c r="D469" s="186" t="s">
        <v>7184</v>
      </c>
      <c r="E469" s="762"/>
      <c r="F469" s="764">
        <v>20000000</v>
      </c>
      <c r="G469" s="125"/>
    </row>
    <row r="470" spans="1:7" ht="20.100000000000001" customHeight="1" x14ac:dyDescent="0.25">
      <c r="A470" s="125">
        <v>281</v>
      </c>
      <c r="B470" s="518" t="s">
        <v>7632</v>
      </c>
      <c r="C470" s="125" t="s">
        <v>3712</v>
      </c>
      <c r="D470" s="186" t="s">
        <v>7188</v>
      </c>
      <c r="E470" s="762"/>
      <c r="F470" s="764">
        <v>20000000</v>
      </c>
      <c r="G470" s="125"/>
    </row>
    <row r="471" spans="1:7" ht="20.100000000000001" customHeight="1" x14ac:dyDescent="0.25">
      <c r="A471" s="125">
        <v>282</v>
      </c>
      <c r="B471" s="518" t="s">
        <v>807</v>
      </c>
      <c r="C471" s="125" t="s">
        <v>3712</v>
      </c>
      <c r="D471" s="186" t="s">
        <v>7633</v>
      </c>
      <c r="E471" s="762"/>
      <c r="F471" s="764">
        <v>20000000</v>
      </c>
      <c r="G471" s="125"/>
    </row>
    <row r="472" spans="1:7" ht="20.100000000000001" customHeight="1" x14ac:dyDescent="0.25">
      <c r="A472" s="112" t="s">
        <v>1340</v>
      </c>
      <c r="B472" s="573" t="s">
        <v>7194</v>
      </c>
      <c r="C472" s="573"/>
      <c r="D472" s="113"/>
      <c r="E472" s="781">
        <f>+SUM(E473:E518)</f>
        <v>720000000</v>
      </c>
      <c r="F472" s="781">
        <f>+SUM(F473:F518)</f>
        <v>560000000</v>
      </c>
      <c r="G472" s="94"/>
    </row>
    <row r="473" spans="1:7" ht="20.100000000000001" customHeight="1" x14ac:dyDescent="0.25">
      <c r="A473" s="125">
        <v>283</v>
      </c>
      <c r="B473" s="159" t="s">
        <v>7634</v>
      </c>
      <c r="C473" s="125" t="s">
        <v>3712</v>
      </c>
      <c r="D473" s="159" t="s">
        <v>7635</v>
      </c>
      <c r="E473" s="783"/>
      <c r="F473" s="764">
        <v>20000000</v>
      </c>
      <c r="G473" s="125"/>
    </row>
    <row r="474" spans="1:7" ht="20.100000000000001" customHeight="1" x14ac:dyDescent="0.25">
      <c r="A474" s="125">
        <v>284</v>
      </c>
      <c r="B474" s="518" t="s">
        <v>7636</v>
      </c>
      <c r="C474" s="125" t="s">
        <v>1924</v>
      </c>
      <c r="D474" s="159" t="s">
        <v>7208</v>
      </c>
      <c r="E474" s="764">
        <v>40000000</v>
      </c>
      <c r="F474" s="762"/>
      <c r="G474" s="125"/>
    </row>
    <row r="475" spans="1:7" ht="20.100000000000001" customHeight="1" x14ac:dyDescent="0.25">
      <c r="A475" s="125">
        <v>285</v>
      </c>
      <c r="B475" s="518" t="s">
        <v>7637</v>
      </c>
      <c r="C475" s="125" t="s">
        <v>1957</v>
      </c>
      <c r="D475" s="159" t="s">
        <v>7638</v>
      </c>
      <c r="E475" s="764">
        <v>40000000</v>
      </c>
      <c r="F475" s="764"/>
      <c r="G475" s="125"/>
    </row>
    <row r="476" spans="1:7" ht="20.100000000000001" customHeight="1" x14ac:dyDescent="0.25">
      <c r="A476" s="125">
        <v>286</v>
      </c>
      <c r="B476" s="518" t="s">
        <v>7639</v>
      </c>
      <c r="C476" s="125" t="s">
        <v>3712</v>
      </c>
      <c r="D476" s="159" t="s">
        <v>7638</v>
      </c>
      <c r="E476" s="762"/>
      <c r="F476" s="764">
        <v>20000000</v>
      </c>
      <c r="G476" s="125"/>
    </row>
    <row r="477" spans="1:7" ht="20.100000000000001" customHeight="1" x14ac:dyDescent="0.25">
      <c r="A477" s="125">
        <v>287</v>
      </c>
      <c r="B477" s="518" t="s">
        <v>7640</v>
      </c>
      <c r="C477" s="125" t="s">
        <v>1957</v>
      </c>
      <c r="D477" s="159" t="s">
        <v>7641</v>
      </c>
      <c r="E477" s="764">
        <v>40000000</v>
      </c>
      <c r="F477" s="764"/>
      <c r="G477" s="125"/>
    </row>
    <row r="478" spans="1:7" ht="20.100000000000001" customHeight="1" x14ac:dyDescent="0.25">
      <c r="A478" s="125">
        <v>288</v>
      </c>
      <c r="B478" s="518" t="s">
        <v>7642</v>
      </c>
      <c r="C478" s="125" t="s">
        <v>3712</v>
      </c>
      <c r="D478" s="159" t="s">
        <v>7643</v>
      </c>
      <c r="E478" s="764">
        <v>40000000</v>
      </c>
      <c r="F478" s="762"/>
      <c r="G478" s="125"/>
    </row>
    <row r="479" spans="1:7" ht="20.100000000000001" customHeight="1" x14ac:dyDescent="0.25">
      <c r="A479" s="125">
        <v>289</v>
      </c>
      <c r="B479" s="518" t="s">
        <v>5912</v>
      </c>
      <c r="C479" s="125" t="s">
        <v>3712</v>
      </c>
      <c r="D479" s="159" t="s">
        <v>7638</v>
      </c>
      <c r="E479" s="764">
        <v>40000000</v>
      </c>
      <c r="F479" s="762"/>
      <c r="G479" s="125"/>
    </row>
    <row r="480" spans="1:7" ht="20.100000000000001" customHeight="1" x14ac:dyDescent="0.25">
      <c r="A480" s="125">
        <v>290</v>
      </c>
      <c r="B480" s="518" t="s">
        <v>7096</v>
      </c>
      <c r="C480" s="125" t="s">
        <v>3712</v>
      </c>
      <c r="D480" s="159" t="s">
        <v>7638</v>
      </c>
      <c r="E480" s="762"/>
      <c r="F480" s="764">
        <v>20000000</v>
      </c>
      <c r="G480" s="125"/>
    </row>
    <row r="481" spans="1:7" ht="20.100000000000001" customHeight="1" x14ac:dyDescent="0.25">
      <c r="A481" s="125">
        <v>291</v>
      </c>
      <c r="B481" s="518" t="s">
        <v>7644</v>
      </c>
      <c r="C481" s="125" t="s">
        <v>3712</v>
      </c>
      <c r="D481" s="159" t="s">
        <v>7638</v>
      </c>
      <c r="E481" s="762"/>
      <c r="F481" s="764">
        <v>20000000</v>
      </c>
      <c r="G481" s="125"/>
    </row>
    <row r="482" spans="1:7" ht="20.100000000000001" customHeight="1" x14ac:dyDescent="0.25">
      <c r="A482" s="125">
        <v>292</v>
      </c>
      <c r="B482" s="518" t="s">
        <v>7645</v>
      </c>
      <c r="C482" s="125" t="s">
        <v>3712</v>
      </c>
      <c r="D482" s="159" t="s">
        <v>7638</v>
      </c>
      <c r="E482" s="764">
        <v>40000000</v>
      </c>
      <c r="F482" s="762"/>
      <c r="G482" s="125"/>
    </row>
    <row r="483" spans="1:7" ht="20.100000000000001" customHeight="1" x14ac:dyDescent="0.25">
      <c r="A483" s="125">
        <v>293</v>
      </c>
      <c r="B483" s="518" t="s">
        <v>550</v>
      </c>
      <c r="C483" s="125" t="s">
        <v>3712</v>
      </c>
      <c r="D483" s="159" t="s">
        <v>7641</v>
      </c>
      <c r="E483" s="762"/>
      <c r="F483" s="764">
        <v>20000000</v>
      </c>
      <c r="G483" s="125"/>
    </row>
    <row r="484" spans="1:7" ht="20.100000000000001" customHeight="1" x14ac:dyDescent="0.25">
      <c r="A484" s="125">
        <v>294</v>
      </c>
      <c r="B484" s="518" t="s">
        <v>7599</v>
      </c>
      <c r="C484" s="125" t="s">
        <v>3712</v>
      </c>
      <c r="D484" s="518" t="s">
        <v>2703</v>
      </c>
      <c r="E484" s="762"/>
      <c r="F484" s="764">
        <v>20000000</v>
      </c>
      <c r="G484" s="125"/>
    </row>
    <row r="485" spans="1:7" ht="20.100000000000001" customHeight="1" x14ac:dyDescent="0.25">
      <c r="A485" s="125">
        <v>295</v>
      </c>
      <c r="B485" s="518" t="s">
        <v>7646</v>
      </c>
      <c r="C485" s="125" t="s">
        <v>3712</v>
      </c>
      <c r="D485" s="518" t="s">
        <v>2703</v>
      </c>
      <c r="E485" s="762"/>
      <c r="F485" s="764">
        <v>20000000</v>
      </c>
      <c r="G485" s="125"/>
    </row>
    <row r="486" spans="1:7" ht="20.100000000000001" customHeight="1" x14ac:dyDescent="0.25">
      <c r="A486" s="125">
        <v>296</v>
      </c>
      <c r="B486" s="518" t="s">
        <v>7647</v>
      </c>
      <c r="C486" s="125" t="s">
        <v>3712</v>
      </c>
      <c r="D486" s="518" t="s">
        <v>2703</v>
      </c>
      <c r="E486" s="762"/>
      <c r="F486" s="764">
        <v>20000000</v>
      </c>
      <c r="G486" s="125"/>
    </row>
    <row r="487" spans="1:7" ht="20.100000000000001" customHeight="1" x14ac:dyDescent="0.25">
      <c r="A487" s="125">
        <v>297</v>
      </c>
      <c r="B487" s="518" t="s">
        <v>515</v>
      </c>
      <c r="C487" s="125" t="s">
        <v>3712</v>
      </c>
      <c r="D487" s="518" t="s">
        <v>2703</v>
      </c>
      <c r="E487" s="762"/>
      <c r="F487" s="764">
        <v>20000000</v>
      </c>
      <c r="G487" s="125"/>
    </row>
    <row r="488" spans="1:7" ht="20.100000000000001" customHeight="1" x14ac:dyDescent="0.25">
      <c r="A488" s="125">
        <v>298</v>
      </c>
      <c r="B488" s="518" t="s">
        <v>4969</v>
      </c>
      <c r="C488" s="125" t="s">
        <v>3712</v>
      </c>
      <c r="D488" s="518" t="s">
        <v>3204</v>
      </c>
      <c r="E488" s="764">
        <v>40000000</v>
      </c>
      <c r="F488" s="762"/>
      <c r="G488" s="125"/>
    </row>
    <row r="489" spans="1:7" ht="20.100000000000001" customHeight="1" x14ac:dyDescent="0.25">
      <c r="A489" s="125">
        <v>299</v>
      </c>
      <c r="B489" s="518" t="s">
        <v>6092</v>
      </c>
      <c r="C489" s="125" t="s">
        <v>3712</v>
      </c>
      <c r="D489" s="518" t="s">
        <v>3204</v>
      </c>
      <c r="E489" s="762"/>
      <c r="F489" s="764">
        <v>20000000</v>
      </c>
      <c r="G489" s="125"/>
    </row>
    <row r="490" spans="1:7" ht="20.100000000000001" customHeight="1" x14ac:dyDescent="0.25">
      <c r="A490" s="125">
        <v>300</v>
      </c>
      <c r="B490" s="518" t="s">
        <v>7648</v>
      </c>
      <c r="C490" s="125" t="s">
        <v>3712</v>
      </c>
      <c r="D490" s="518" t="s">
        <v>3204</v>
      </c>
      <c r="E490" s="762"/>
      <c r="F490" s="764">
        <v>20000000</v>
      </c>
      <c r="G490" s="125" t="s">
        <v>1914</v>
      </c>
    </row>
    <row r="491" spans="1:7" ht="20.100000000000001" customHeight="1" x14ac:dyDescent="0.25">
      <c r="A491" s="125">
        <v>301</v>
      </c>
      <c r="B491" s="518" t="s">
        <v>7649</v>
      </c>
      <c r="C491" s="125" t="s">
        <v>3712</v>
      </c>
      <c r="D491" s="518" t="s">
        <v>3204</v>
      </c>
      <c r="E491" s="762"/>
      <c r="F491" s="764">
        <v>20000000</v>
      </c>
      <c r="G491" s="125" t="s">
        <v>1914</v>
      </c>
    </row>
    <row r="492" spans="1:7" ht="20.100000000000001" customHeight="1" x14ac:dyDescent="0.25">
      <c r="A492" s="125">
        <v>302</v>
      </c>
      <c r="B492" s="518" t="s">
        <v>7650</v>
      </c>
      <c r="C492" s="125" t="s">
        <v>3712</v>
      </c>
      <c r="D492" s="518" t="s">
        <v>3204</v>
      </c>
      <c r="E492" s="762"/>
      <c r="F492" s="764">
        <v>20000000</v>
      </c>
      <c r="G492" s="125"/>
    </row>
    <row r="493" spans="1:7" ht="20.100000000000001" customHeight="1" x14ac:dyDescent="0.25">
      <c r="A493" s="125">
        <v>303</v>
      </c>
      <c r="B493" s="518" t="s">
        <v>7651</v>
      </c>
      <c r="C493" s="125" t="s">
        <v>3712</v>
      </c>
      <c r="D493" s="159" t="s">
        <v>7208</v>
      </c>
      <c r="E493" s="764">
        <v>40000000</v>
      </c>
      <c r="F493" s="762"/>
      <c r="G493" s="125"/>
    </row>
    <row r="494" spans="1:7" ht="20.100000000000001" customHeight="1" x14ac:dyDescent="0.25">
      <c r="A494" s="125">
        <v>304</v>
      </c>
      <c r="B494" s="518" t="s">
        <v>7155</v>
      </c>
      <c r="C494" s="125" t="s">
        <v>3712</v>
      </c>
      <c r="D494" s="159" t="s">
        <v>7208</v>
      </c>
      <c r="E494" s="762"/>
      <c r="F494" s="764">
        <v>20000000</v>
      </c>
      <c r="G494" s="125"/>
    </row>
    <row r="495" spans="1:7" ht="20.100000000000001" customHeight="1" x14ac:dyDescent="0.25">
      <c r="A495" s="125">
        <v>305</v>
      </c>
      <c r="B495" s="518" t="s">
        <v>7652</v>
      </c>
      <c r="C495" s="125" t="s">
        <v>3712</v>
      </c>
      <c r="D495" s="159" t="s">
        <v>7208</v>
      </c>
      <c r="E495" s="762"/>
      <c r="F495" s="764">
        <v>20000000</v>
      </c>
      <c r="G495" s="125"/>
    </row>
    <row r="496" spans="1:7" ht="20.100000000000001" customHeight="1" x14ac:dyDescent="0.25">
      <c r="A496" s="125">
        <v>306</v>
      </c>
      <c r="B496" s="518" t="s">
        <v>4049</v>
      </c>
      <c r="C496" s="125" t="s">
        <v>3712</v>
      </c>
      <c r="D496" s="159" t="s">
        <v>7208</v>
      </c>
      <c r="E496" s="762"/>
      <c r="F496" s="764">
        <v>20000000</v>
      </c>
      <c r="G496" s="125"/>
    </row>
    <row r="497" spans="1:7" ht="20.100000000000001" customHeight="1" x14ac:dyDescent="0.25">
      <c r="A497" s="125">
        <v>307</v>
      </c>
      <c r="B497" s="518" t="s">
        <v>5278</v>
      </c>
      <c r="C497" s="125" t="s">
        <v>3712</v>
      </c>
      <c r="D497" s="159" t="s">
        <v>7208</v>
      </c>
      <c r="E497" s="762"/>
      <c r="F497" s="764">
        <v>20000000</v>
      </c>
      <c r="G497" s="125"/>
    </row>
    <row r="498" spans="1:7" ht="20.100000000000001" customHeight="1" x14ac:dyDescent="0.25">
      <c r="A498" s="125">
        <v>308</v>
      </c>
      <c r="B498" s="518" t="s">
        <v>7653</v>
      </c>
      <c r="C498" s="125" t="s">
        <v>3712</v>
      </c>
      <c r="D498" s="159" t="s">
        <v>7208</v>
      </c>
      <c r="E498" s="762"/>
      <c r="F498" s="764">
        <v>20000000</v>
      </c>
      <c r="G498" s="125"/>
    </row>
    <row r="499" spans="1:7" ht="20.100000000000001" customHeight="1" x14ac:dyDescent="0.25">
      <c r="A499" s="125">
        <v>309</v>
      </c>
      <c r="B499" s="518" t="s">
        <v>7654</v>
      </c>
      <c r="C499" s="125" t="s">
        <v>3712</v>
      </c>
      <c r="D499" s="159" t="s">
        <v>7208</v>
      </c>
      <c r="E499" s="762"/>
      <c r="F499" s="764">
        <v>20000000</v>
      </c>
      <c r="G499" s="125"/>
    </row>
    <row r="500" spans="1:7" ht="20.100000000000001" customHeight="1" x14ac:dyDescent="0.25">
      <c r="A500" s="125">
        <v>310</v>
      </c>
      <c r="B500" s="518" t="s">
        <v>7655</v>
      </c>
      <c r="C500" s="125" t="s">
        <v>3712</v>
      </c>
      <c r="D500" s="159" t="s">
        <v>7656</v>
      </c>
      <c r="E500" s="762"/>
      <c r="F500" s="764">
        <v>20000000</v>
      </c>
      <c r="G500" s="125"/>
    </row>
    <row r="501" spans="1:7" ht="20.100000000000001" customHeight="1" x14ac:dyDescent="0.25">
      <c r="A501" s="125">
        <v>311</v>
      </c>
      <c r="B501" s="518" t="s">
        <v>7657</v>
      </c>
      <c r="C501" s="125" t="s">
        <v>3712</v>
      </c>
      <c r="D501" s="159" t="s">
        <v>7196</v>
      </c>
      <c r="E501" s="762"/>
      <c r="F501" s="764">
        <v>20000000</v>
      </c>
      <c r="G501" s="125"/>
    </row>
    <row r="502" spans="1:7" ht="20.100000000000001" customHeight="1" x14ac:dyDescent="0.25">
      <c r="A502" s="125">
        <v>312</v>
      </c>
      <c r="B502" s="518" t="s">
        <v>7658</v>
      </c>
      <c r="C502" s="125" t="s">
        <v>3712</v>
      </c>
      <c r="D502" s="159" t="s">
        <v>7196</v>
      </c>
      <c r="E502" s="764">
        <v>40000000</v>
      </c>
      <c r="F502" s="762"/>
      <c r="G502" s="125"/>
    </row>
    <row r="503" spans="1:7" ht="20.100000000000001" customHeight="1" x14ac:dyDescent="0.25">
      <c r="A503" s="125">
        <v>313</v>
      </c>
      <c r="B503" s="518" t="s">
        <v>7659</v>
      </c>
      <c r="C503" s="125" t="s">
        <v>3712</v>
      </c>
      <c r="D503" s="159" t="s">
        <v>7196</v>
      </c>
      <c r="E503" s="764">
        <v>40000000</v>
      </c>
      <c r="F503" s="762"/>
      <c r="G503" s="125"/>
    </row>
    <row r="504" spans="1:7" ht="20.100000000000001" customHeight="1" x14ac:dyDescent="0.25">
      <c r="A504" s="125">
        <v>314</v>
      </c>
      <c r="B504" s="518" t="s">
        <v>7660</v>
      </c>
      <c r="C504" s="125" t="s">
        <v>3712</v>
      </c>
      <c r="D504" s="159" t="s">
        <v>7196</v>
      </c>
      <c r="E504" s="764">
        <v>40000000</v>
      </c>
      <c r="F504" s="762"/>
      <c r="G504" s="125"/>
    </row>
    <row r="505" spans="1:7" ht="20.100000000000001" customHeight="1" x14ac:dyDescent="0.25">
      <c r="A505" s="125">
        <v>315</v>
      </c>
      <c r="B505" s="518" t="s">
        <v>7661</v>
      </c>
      <c r="C505" s="125" t="s">
        <v>3712</v>
      </c>
      <c r="D505" s="159" t="s">
        <v>7196</v>
      </c>
      <c r="E505" s="764">
        <v>40000000</v>
      </c>
      <c r="F505" s="762"/>
      <c r="G505" s="125"/>
    </row>
    <row r="506" spans="1:7" ht="20.100000000000001" customHeight="1" x14ac:dyDescent="0.25">
      <c r="A506" s="125">
        <v>316</v>
      </c>
      <c r="B506" s="518" t="s">
        <v>495</v>
      </c>
      <c r="C506" s="125" t="s">
        <v>3712</v>
      </c>
      <c r="D506" s="159" t="s">
        <v>7196</v>
      </c>
      <c r="E506" s="764">
        <v>40000000</v>
      </c>
      <c r="F506" s="764"/>
      <c r="G506" s="125"/>
    </row>
    <row r="507" spans="1:7" ht="20.100000000000001" customHeight="1" x14ac:dyDescent="0.25">
      <c r="A507" s="125">
        <v>317</v>
      </c>
      <c r="B507" s="518" t="s">
        <v>7662</v>
      </c>
      <c r="C507" s="125" t="s">
        <v>3712</v>
      </c>
      <c r="D507" s="159" t="s">
        <v>7663</v>
      </c>
      <c r="E507" s="762"/>
      <c r="F507" s="764">
        <v>20000000</v>
      </c>
      <c r="G507" s="125"/>
    </row>
    <row r="508" spans="1:7" ht="20.100000000000001" customHeight="1" x14ac:dyDescent="0.25">
      <c r="A508" s="125">
        <v>318</v>
      </c>
      <c r="B508" s="518" t="s">
        <v>7664</v>
      </c>
      <c r="C508" s="125" t="s">
        <v>3712</v>
      </c>
      <c r="D508" s="159" t="s">
        <v>7663</v>
      </c>
      <c r="E508" s="764"/>
      <c r="F508" s="764">
        <v>20000000</v>
      </c>
      <c r="G508" s="125"/>
    </row>
    <row r="509" spans="1:7" ht="20.100000000000001" customHeight="1" x14ac:dyDescent="0.25">
      <c r="A509" s="125">
        <v>319</v>
      </c>
      <c r="B509" s="518" t="s">
        <v>7665</v>
      </c>
      <c r="C509" s="125" t="s">
        <v>3712</v>
      </c>
      <c r="D509" s="518" t="s">
        <v>7201</v>
      </c>
      <c r="E509" s="764">
        <v>40000000</v>
      </c>
      <c r="F509" s="764"/>
      <c r="G509" s="125" t="s">
        <v>1914</v>
      </c>
    </row>
    <row r="510" spans="1:7" ht="20.100000000000001" customHeight="1" x14ac:dyDescent="0.25">
      <c r="A510" s="125">
        <v>320</v>
      </c>
      <c r="B510" s="518" t="s">
        <v>140</v>
      </c>
      <c r="C510" s="125" t="s">
        <v>3712</v>
      </c>
      <c r="D510" s="518" t="s">
        <v>7201</v>
      </c>
      <c r="E510" s="764"/>
      <c r="F510" s="764">
        <v>20000000</v>
      </c>
      <c r="G510" s="125"/>
    </row>
    <row r="511" spans="1:7" ht="20.100000000000001" customHeight="1" x14ac:dyDescent="0.25">
      <c r="A511" s="125">
        <v>321</v>
      </c>
      <c r="B511" s="518" t="s">
        <v>7666</v>
      </c>
      <c r="C511" s="125" t="s">
        <v>3712</v>
      </c>
      <c r="D511" s="518" t="s">
        <v>7643</v>
      </c>
      <c r="E511" s="764"/>
      <c r="F511" s="764">
        <v>20000000</v>
      </c>
      <c r="G511" s="125"/>
    </row>
    <row r="512" spans="1:7" ht="20.100000000000001" customHeight="1" x14ac:dyDescent="0.25">
      <c r="A512" s="125">
        <v>322</v>
      </c>
      <c r="B512" s="518" t="s">
        <v>7667</v>
      </c>
      <c r="C512" s="125" t="s">
        <v>3712</v>
      </c>
      <c r="D512" s="518" t="s">
        <v>7643</v>
      </c>
      <c r="E512" s="762"/>
      <c r="F512" s="764">
        <v>20000000</v>
      </c>
      <c r="G512" s="125"/>
    </row>
    <row r="513" spans="1:7" ht="20.100000000000001" customHeight="1" x14ac:dyDescent="0.25">
      <c r="A513" s="125">
        <v>323</v>
      </c>
      <c r="B513" s="518" t="s">
        <v>7668</v>
      </c>
      <c r="C513" s="125" t="s">
        <v>3712</v>
      </c>
      <c r="D513" s="518" t="s">
        <v>977</v>
      </c>
      <c r="E513" s="764">
        <v>40000000</v>
      </c>
      <c r="F513" s="762"/>
      <c r="G513" s="125"/>
    </row>
    <row r="514" spans="1:7" ht="20.100000000000001" customHeight="1" x14ac:dyDescent="0.25">
      <c r="A514" s="125">
        <v>324</v>
      </c>
      <c r="B514" s="518" t="s">
        <v>7669</v>
      </c>
      <c r="C514" s="125" t="s">
        <v>3712</v>
      </c>
      <c r="D514" s="518" t="s">
        <v>977</v>
      </c>
      <c r="E514" s="764">
        <v>40000000</v>
      </c>
      <c r="F514" s="762"/>
      <c r="G514" s="125"/>
    </row>
    <row r="515" spans="1:7" ht="20.100000000000001" customHeight="1" x14ac:dyDescent="0.25">
      <c r="A515" s="125">
        <v>325</v>
      </c>
      <c r="B515" s="518" t="s">
        <v>7670</v>
      </c>
      <c r="C515" s="125" t="s">
        <v>3712</v>
      </c>
      <c r="D515" s="518" t="s">
        <v>977</v>
      </c>
      <c r="E515" s="764">
        <v>40000000</v>
      </c>
      <c r="F515" s="764"/>
      <c r="G515" s="125"/>
    </row>
    <row r="516" spans="1:7" ht="20.100000000000001" customHeight="1" x14ac:dyDescent="0.25">
      <c r="A516" s="125">
        <v>326</v>
      </c>
      <c r="B516" s="518" t="s">
        <v>7671</v>
      </c>
      <c r="C516" s="125" t="s">
        <v>3712</v>
      </c>
      <c r="D516" s="518" t="s">
        <v>977</v>
      </c>
      <c r="E516" s="764">
        <v>40000000</v>
      </c>
      <c r="F516" s="764"/>
      <c r="G516" s="125"/>
    </row>
    <row r="517" spans="1:7" ht="20.100000000000001" customHeight="1" x14ac:dyDescent="0.25">
      <c r="A517" s="125">
        <v>327</v>
      </c>
      <c r="B517" s="518" t="s">
        <v>2286</v>
      </c>
      <c r="C517" s="125" t="s">
        <v>3712</v>
      </c>
      <c r="D517" s="518" t="s">
        <v>977</v>
      </c>
      <c r="E517" s="762"/>
      <c r="F517" s="764">
        <v>20000000</v>
      </c>
      <c r="G517" s="125"/>
    </row>
    <row r="518" spans="1:7" ht="20.100000000000001" customHeight="1" x14ac:dyDescent="0.25">
      <c r="A518" s="125">
        <v>328</v>
      </c>
      <c r="B518" s="518" t="s">
        <v>1619</v>
      </c>
      <c r="C518" s="125" t="s">
        <v>3712</v>
      </c>
      <c r="D518" s="518" t="s">
        <v>2703</v>
      </c>
      <c r="E518" s="762"/>
      <c r="F518" s="764">
        <v>20000000</v>
      </c>
      <c r="G518" s="125"/>
    </row>
    <row r="519" spans="1:7" ht="20.100000000000001" customHeight="1" x14ac:dyDescent="0.25">
      <c r="A519" s="112" t="s">
        <v>1342</v>
      </c>
      <c r="B519" s="573" t="s">
        <v>7214</v>
      </c>
      <c r="C519" s="573"/>
      <c r="D519" s="113"/>
      <c r="E519" s="781">
        <f>+SUM(E520:E548)</f>
        <v>240000000</v>
      </c>
      <c r="F519" s="781">
        <f>+SUM(F520:F548)</f>
        <v>460000000</v>
      </c>
      <c r="G519" s="94"/>
    </row>
    <row r="520" spans="1:7" ht="20.100000000000001" customHeight="1" x14ac:dyDescent="0.25">
      <c r="A520" s="125">
        <v>329</v>
      </c>
      <c r="B520" s="159" t="s">
        <v>7672</v>
      </c>
      <c r="C520" s="125" t="s">
        <v>3712</v>
      </c>
      <c r="D520" s="159" t="s">
        <v>7673</v>
      </c>
      <c r="E520" s="763"/>
      <c r="F520" s="764">
        <v>20000000</v>
      </c>
      <c r="G520" s="125"/>
    </row>
    <row r="521" spans="1:7" ht="20.100000000000001" customHeight="1" x14ac:dyDescent="0.25">
      <c r="A521" s="125">
        <v>330</v>
      </c>
      <c r="B521" s="159" t="s">
        <v>7674</v>
      </c>
      <c r="C521" s="125" t="s">
        <v>3712</v>
      </c>
      <c r="D521" s="159" t="s">
        <v>7673</v>
      </c>
      <c r="E521" s="763"/>
      <c r="F521" s="764">
        <v>20000000</v>
      </c>
      <c r="G521" s="125"/>
    </row>
    <row r="522" spans="1:7" ht="20.100000000000001" customHeight="1" x14ac:dyDescent="0.25">
      <c r="A522" s="125">
        <v>331</v>
      </c>
      <c r="B522" s="159" t="s">
        <v>7675</v>
      </c>
      <c r="C522" s="125" t="s">
        <v>3712</v>
      </c>
      <c r="D522" s="159" t="s">
        <v>7676</v>
      </c>
      <c r="E522" s="764">
        <v>40000000</v>
      </c>
      <c r="F522" s="763"/>
      <c r="G522" s="125"/>
    </row>
    <row r="523" spans="1:7" ht="20.100000000000001" customHeight="1" x14ac:dyDescent="0.25">
      <c r="A523" s="125">
        <v>332</v>
      </c>
      <c r="B523" s="159" t="s">
        <v>7677</v>
      </c>
      <c r="C523" s="125" t="s">
        <v>3712</v>
      </c>
      <c r="D523" s="159" t="s">
        <v>7222</v>
      </c>
      <c r="E523" s="763"/>
      <c r="F523" s="764">
        <v>20000000</v>
      </c>
      <c r="G523" s="125"/>
    </row>
    <row r="524" spans="1:7" ht="20.100000000000001" customHeight="1" x14ac:dyDescent="0.25">
      <c r="A524" s="125">
        <v>333</v>
      </c>
      <c r="B524" s="159" t="s">
        <v>7678</v>
      </c>
      <c r="C524" s="125" t="s">
        <v>3712</v>
      </c>
      <c r="D524" s="159" t="s">
        <v>7679</v>
      </c>
      <c r="E524" s="763"/>
      <c r="F524" s="764">
        <v>20000000</v>
      </c>
      <c r="G524" s="125"/>
    </row>
    <row r="525" spans="1:7" ht="20.100000000000001" customHeight="1" x14ac:dyDescent="0.25">
      <c r="A525" s="125">
        <v>334</v>
      </c>
      <c r="B525" s="159" t="s">
        <v>4589</v>
      </c>
      <c r="C525" s="125" t="s">
        <v>3712</v>
      </c>
      <c r="D525" s="159" t="s">
        <v>3321</v>
      </c>
      <c r="E525" s="763"/>
      <c r="F525" s="764">
        <v>20000000</v>
      </c>
      <c r="G525" s="125"/>
    </row>
    <row r="526" spans="1:7" ht="20.100000000000001" customHeight="1" x14ac:dyDescent="0.25">
      <c r="A526" s="125">
        <v>335</v>
      </c>
      <c r="B526" s="159" t="s">
        <v>7680</v>
      </c>
      <c r="C526" s="125" t="s">
        <v>3712</v>
      </c>
      <c r="D526" s="159" t="s">
        <v>7679</v>
      </c>
      <c r="E526" s="764">
        <v>40000000</v>
      </c>
      <c r="F526" s="763"/>
      <c r="G526" s="125"/>
    </row>
    <row r="527" spans="1:7" ht="20.100000000000001" customHeight="1" x14ac:dyDescent="0.25">
      <c r="A527" s="125">
        <v>336</v>
      </c>
      <c r="B527" s="159" t="s">
        <v>7681</v>
      </c>
      <c r="C527" s="125" t="s">
        <v>3712</v>
      </c>
      <c r="D527" s="159" t="s">
        <v>7682</v>
      </c>
      <c r="E527" s="763"/>
      <c r="F527" s="764">
        <v>20000000</v>
      </c>
      <c r="G527" s="125"/>
    </row>
    <row r="528" spans="1:7" ht="20.100000000000001" customHeight="1" x14ac:dyDescent="0.25">
      <c r="A528" s="125">
        <v>337</v>
      </c>
      <c r="B528" s="159" t="s">
        <v>7683</v>
      </c>
      <c r="C528" s="125" t="s">
        <v>3712</v>
      </c>
      <c r="D528" s="159" t="s">
        <v>7216</v>
      </c>
      <c r="E528" s="763"/>
      <c r="F528" s="764">
        <v>20000000</v>
      </c>
      <c r="G528" s="125"/>
    </row>
    <row r="529" spans="1:7" ht="20.100000000000001" customHeight="1" x14ac:dyDescent="0.25">
      <c r="A529" s="125">
        <v>338</v>
      </c>
      <c r="B529" s="159" t="s">
        <v>5299</v>
      </c>
      <c r="C529" s="125" t="s">
        <v>3712</v>
      </c>
      <c r="D529" s="159" t="s">
        <v>7218</v>
      </c>
      <c r="E529" s="763"/>
      <c r="F529" s="764">
        <v>20000000</v>
      </c>
      <c r="G529" s="125"/>
    </row>
    <row r="530" spans="1:7" ht="20.100000000000001" customHeight="1" x14ac:dyDescent="0.25">
      <c r="A530" s="125">
        <v>339</v>
      </c>
      <c r="B530" s="159" t="s">
        <v>7684</v>
      </c>
      <c r="C530" s="125" t="s">
        <v>3712</v>
      </c>
      <c r="D530" s="159" t="s">
        <v>7685</v>
      </c>
      <c r="E530" s="764">
        <v>40000000</v>
      </c>
      <c r="F530" s="761"/>
      <c r="G530" s="125"/>
    </row>
    <row r="531" spans="1:7" ht="20.100000000000001" customHeight="1" x14ac:dyDescent="0.25">
      <c r="A531" s="125">
        <v>340</v>
      </c>
      <c r="B531" s="159" t="s">
        <v>5312</v>
      </c>
      <c r="C531" s="125" t="s">
        <v>1957</v>
      </c>
      <c r="D531" s="159" t="s">
        <v>1719</v>
      </c>
      <c r="E531" s="763"/>
      <c r="F531" s="764">
        <v>20000000</v>
      </c>
      <c r="G531" s="125"/>
    </row>
    <row r="532" spans="1:7" ht="20.100000000000001" customHeight="1" x14ac:dyDescent="0.25">
      <c r="A532" s="125">
        <v>341</v>
      </c>
      <c r="B532" s="159" t="s">
        <v>7686</v>
      </c>
      <c r="C532" s="125" t="s">
        <v>3712</v>
      </c>
      <c r="D532" s="159" t="s">
        <v>7220</v>
      </c>
      <c r="E532" s="764">
        <v>40000000</v>
      </c>
      <c r="F532" s="763"/>
      <c r="G532" s="125"/>
    </row>
    <row r="533" spans="1:7" ht="20.100000000000001" customHeight="1" x14ac:dyDescent="0.25">
      <c r="A533" s="125">
        <v>342</v>
      </c>
      <c r="B533" s="159" t="s">
        <v>7687</v>
      </c>
      <c r="C533" s="125" t="s">
        <v>3712</v>
      </c>
      <c r="D533" s="159" t="s">
        <v>7220</v>
      </c>
      <c r="E533" s="764"/>
      <c r="F533" s="764">
        <v>20000000</v>
      </c>
      <c r="G533" s="125"/>
    </row>
    <row r="534" spans="1:7" ht="20.100000000000001" customHeight="1" x14ac:dyDescent="0.25">
      <c r="A534" s="125">
        <v>343</v>
      </c>
      <c r="B534" s="159" t="s">
        <v>7688</v>
      </c>
      <c r="C534" s="125" t="s">
        <v>3712</v>
      </c>
      <c r="D534" s="159" t="s">
        <v>7673</v>
      </c>
      <c r="E534" s="763"/>
      <c r="F534" s="764">
        <v>20000000</v>
      </c>
      <c r="G534" s="125"/>
    </row>
    <row r="535" spans="1:7" ht="20.100000000000001" customHeight="1" x14ac:dyDescent="0.25">
      <c r="A535" s="125">
        <v>344</v>
      </c>
      <c r="B535" s="159" t="s">
        <v>4521</v>
      </c>
      <c r="C535" s="125" t="s">
        <v>3712</v>
      </c>
      <c r="D535" s="159" t="s">
        <v>7689</v>
      </c>
      <c r="E535" s="763"/>
      <c r="F535" s="764">
        <v>20000000</v>
      </c>
      <c r="G535" s="125"/>
    </row>
    <row r="536" spans="1:7" ht="20.100000000000001" customHeight="1" x14ac:dyDescent="0.25">
      <c r="A536" s="125">
        <v>345</v>
      </c>
      <c r="B536" s="159" t="s">
        <v>7204</v>
      </c>
      <c r="C536" s="125" t="s">
        <v>2015</v>
      </c>
      <c r="D536" s="159" t="s">
        <v>7218</v>
      </c>
      <c r="E536" s="763"/>
      <c r="F536" s="764">
        <v>20000000</v>
      </c>
      <c r="G536" s="125"/>
    </row>
    <row r="537" spans="1:7" ht="20.100000000000001" customHeight="1" x14ac:dyDescent="0.25">
      <c r="A537" s="125">
        <v>346</v>
      </c>
      <c r="B537" s="159" t="s">
        <v>7690</v>
      </c>
      <c r="C537" s="125" t="s">
        <v>3712</v>
      </c>
      <c r="D537" s="159" t="s">
        <v>1191</v>
      </c>
      <c r="E537" s="763"/>
      <c r="F537" s="764">
        <v>20000000</v>
      </c>
      <c r="G537" s="125"/>
    </row>
    <row r="538" spans="1:7" ht="20.100000000000001" customHeight="1" x14ac:dyDescent="0.25">
      <c r="A538" s="125">
        <v>347</v>
      </c>
      <c r="B538" s="159" t="s">
        <v>7691</v>
      </c>
      <c r="C538" s="125" t="s">
        <v>3712</v>
      </c>
      <c r="D538" s="159" t="s">
        <v>1191</v>
      </c>
      <c r="E538" s="763"/>
      <c r="F538" s="764">
        <v>20000000</v>
      </c>
      <c r="G538" s="125"/>
    </row>
    <row r="539" spans="1:7" ht="20.100000000000001" customHeight="1" x14ac:dyDescent="0.25">
      <c r="A539" s="125">
        <v>348</v>
      </c>
      <c r="B539" s="159" t="s">
        <v>7421</v>
      </c>
      <c r="C539" s="125" t="s">
        <v>3712</v>
      </c>
      <c r="D539" s="159" t="s">
        <v>7676</v>
      </c>
      <c r="E539" s="763"/>
      <c r="F539" s="764">
        <v>20000000</v>
      </c>
      <c r="G539" s="125"/>
    </row>
    <row r="540" spans="1:7" ht="20.100000000000001" customHeight="1" x14ac:dyDescent="0.25">
      <c r="A540" s="125">
        <v>349</v>
      </c>
      <c r="B540" s="159" t="s">
        <v>7692</v>
      </c>
      <c r="C540" s="125" t="s">
        <v>3712</v>
      </c>
      <c r="D540" s="159" t="s">
        <v>1143</v>
      </c>
      <c r="E540" s="764">
        <v>40000000</v>
      </c>
      <c r="F540" s="763"/>
      <c r="G540" s="125" t="s">
        <v>1914</v>
      </c>
    </row>
    <row r="541" spans="1:7" ht="20.100000000000001" customHeight="1" x14ac:dyDescent="0.25">
      <c r="A541" s="125">
        <v>350</v>
      </c>
      <c r="B541" s="159" t="s">
        <v>7693</v>
      </c>
      <c r="C541" s="125" t="s">
        <v>3712</v>
      </c>
      <c r="D541" s="159" t="s">
        <v>1719</v>
      </c>
      <c r="E541" s="763"/>
      <c r="F541" s="764">
        <v>20000000</v>
      </c>
      <c r="G541" s="125"/>
    </row>
    <row r="542" spans="1:7" ht="20.100000000000001" customHeight="1" x14ac:dyDescent="0.25">
      <c r="A542" s="125">
        <v>351</v>
      </c>
      <c r="B542" s="159" t="s">
        <v>7694</v>
      </c>
      <c r="C542" s="125" t="s">
        <v>3712</v>
      </c>
      <c r="D542" s="159" t="s">
        <v>7695</v>
      </c>
      <c r="E542" s="763"/>
      <c r="F542" s="764">
        <v>20000000</v>
      </c>
      <c r="G542" s="125"/>
    </row>
    <row r="543" spans="1:7" ht="20.100000000000001" customHeight="1" x14ac:dyDescent="0.25">
      <c r="A543" s="125">
        <v>352</v>
      </c>
      <c r="B543" s="159" t="s">
        <v>7696</v>
      </c>
      <c r="C543" s="125" t="s">
        <v>3712</v>
      </c>
      <c r="D543" s="159" t="s">
        <v>1723</v>
      </c>
      <c r="E543" s="763"/>
      <c r="F543" s="764">
        <v>20000000</v>
      </c>
      <c r="G543" s="125"/>
    </row>
    <row r="544" spans="1:7" ht="20.100000000000001" customHeight="1" x14ac:dyDescent="0.25">
      <c r="A544" s="125">
        <v>353</v>
      </c>
      <c r="B544" s="159" t="s">
        <v>7697</v>
      </c>
      <c r="C544" s="125" t="s">
        <v>3712</v>
      </c>
      <c r="D544" s="159" t="s">
        <v>1191</v>
      </c>
      <c r="E544" s="763"/>
      <c r="F544" s="764">
        <v>20000000</v>
      </c>
      <c r="G544" s="125"/>
    </row>
    <row r="545" spans="1:7" ht="20.100000000000001" customHeight="1" x14ac:dyDescent="0.25">
      <c r="A545" s="125">
        <v>354</v>
      </c>
      <c r="B545" s="159" t="s">
        <v>7698</v>
      </c>
      <c r="C545" s="125" t="s">
        <v>3712</v>
      </c>
      <c r="D545" s="159" t="s">
        <v>1143</v>
      </c>
      <c r="E545" s="763"/>
      <c r="F545" s="764">
        <v>20000000</v>
      </c>
      <c r="G545" s="125"/>
    </row>
    <row r="546" spans="1:7" ht="20.100000000000001" customHeight="1" x14ac:dyDescent="0.25">
      <c r="A546" s="125">
        <v>355</v>
      </c>
      <c r="B546" s="159" t="s">
        <v>7699</v>
      </c>
      <c r="C546" s="125" t="s">
        <v>3712</v>
      </c>
      <c r="D546" s="159" t="s">
        <v>7676</v>
      </c>
      <c r="E546" s="763"/>
      <c r="F546" s="764">
        <v>20000000</v>
      </c>
      <c r="G546" s="125"/>
    </row>
    <row r="547" spans="1:7" ht="20.100000000000001" customHeight="1" x14ac:dyDescent="0.25">
      <c r="A547" s="125">
        <v>356</v>
      </c>
      <c r="B547" s="159" t="s">
        <v>7700</v>
      </c>
      <c r="C547" s="125" t="s">
        <v>3712</v>
      </c>
      <c r="D547" s="159" t="s">
        <v>7701</v>
      </c>
      <c r="E547" s="763"/>
      <c r="F547" s="764">
        <v>20000000</v>
      </c>
      <c r="G547" s="125"/>
    </row>
    <row r="548" spans="1:7" ht="20.100000000000001" customHeight="1" x14ac:dyDescent="0.25">
      <c r="A548" s="125">
        <v>357</v>
      </c>
      <c r="B548" s="159" t="s">
        <v>2654</v>
      </c>
      <c r="C548" s="125" t="s">
        <v>3712</v>
      </c>
      <c r="D548" s="159" t="s">
        <v>7702</v>
      </c>
      <c r="E548" s="764">
        <v>40000000</v>
      </c>
      <c r="F548" s="763"/>
      <c r="G548" s="125"/>
    </row>
    <row r="549" spans="1:7" ht="20.100000000000001" customHeight="1" x14ac:dyDescent="0.25">
      <c r="A549" s="112" t="s">
        <v>1344</v>
      </c>
      <c r="B549" s="474" t="s">
        <v>7223</v>
      </c>
      <c r="C549" s="113"/>
      <c r="D549" s="113"/>
      <c r="E549" s="781">
        <f>+SUM(E550:E566)</f>
        <v>160000000</v>
      </c>
      <c r="F549" s="781">
        <f>+SUM(F550:F566)</f>
        <v>260000000</v>
      </c>
      <c r="G549" s="94"/>
    </row>
    <row r="550" spans="1:7" ht="20.100000000000001" customHeight="1" x14ac:dyDescent="0.25">
      <c r="A550" s="125">
        <v>358</v>
      </c>
      <c r="B550" s="159" t="s">
        <v>7233</v>
      </c>
      <c r="C550" s="125" t="s">
        <v>3712</v>
      </c>
      <c r="D550" s="159" t="s">
        <v>2045</v>
      </c>
      <c r="E550" s="763"/>
      <c r="F550" s="764">
        <v>20000000</v>
      </c>
      <c r="G550" s="125"/>
    </row>
    <row r="551" spans="1:7" ht="20.100000000000001" customHeight="1" x14ac:dyDescent="0.25">
      <c r="A551" s="125">
        <v>359</v>
      </c>
      <c r="B551" s="159" t="s">
        <v>7703</v>
      </c>
      <c r="C551" s="125" t="s">
        <v>1957</v>
      </c>
      <c r="D551" s="159" t="s">
        <v>3090</v>
      </c>
      <c r="E551" s="764">
        <v>40000000</v>
      </c>
      <c r="F551" s="761"/>
      <c r="G551" s="94"/>
    </row>
    <row r="552" spans="1:7" ht="20.100000000000001" customHeight="1" x14ac:dyDescent="0.25">
      <c r="A552" s="125">
        <v>360</v>
      </c>
      <c r="B552" s="159" t="s">
        <v>7704</v>
      </c>
      <c r="C552" s="125" t="s">
        <v>3712</v>
      </c>
      <c r="D552" s="159" t="s">
        <v>7375</v>
      </c>
      <c r="E552" s="764">
        <v>40000000</v>
      </c>
      <c r="F552" s="761"/>
      <c r="G552" s="94"/>
    </row>
    <row r="553" spans="1:7" ht="20.100000000000001" customHeight="1" x14ac:dyDescent="0.25">
      <c r="A553" s="125">
        <v>361</v>
      </c>
      <c r="B553" s="159" t="s">
        <v>7705</v>
      </c>
      <c r="C553" s="125" t="s">
        <v>3712</v>
      </c>
      <c r="D553" s="159" t="s">
        <v>7706</v>
      </c>
      <c r="E553" s="763"/>
      <c r="F553" s="764">
        <v>20000000</v>
      </c>
      <c r="G553" s="125"/>
    </row>
    <row r="554" spans="1:7" ht="20.100000000000001" customHeight="1" x14ac:dyDescent="0.25">
      <c r="A554" s="125">
        <v>362</v>
      </c>
      <c r="B554" s="159" t="s">
        <v>7707</v>
      </c>
      <c r="C554" s="125" t="s">
        <v>3712</v>
      </c>
      <c r="D554" s="159" t="s">
        <v>7706</v>
      </c>
      <c r="E554" s="763"/>
      <c r="F554" s="764">
        <v>20000000</v>
      </c>
      <c r="G554" s="94"/>
    </row>
    <row r="555" spans="1:7" ht="20.100000000000001" customHeight="1" x14ac:dyDescent="0.25">
      <c r="A555" s="125">
        <v>363</v>
      </c>
      <c r="B555" s="159" t="s">
        <v>7708</v>
      </c>
      <c r="C555" s="125" t="s">
        <v>3712</v>
      </c>
      <c r="D555" s="159" t="s">
        <v>7706</v>
      </c>
      <c r="E555" s="763"/>
      <c r="F555" s="764">
        <v>20000000</v>
      </c>
      <c r="G555" s="94"/>
    </row>
    <row r="556" spans="1:7" ht="20.100000000000001" customHeight="1" x14ac:dyDescent="0.25">
      <c r="A556" s="125">
        <v>364</v>
      </c>
      <c r="B556" s="159" t="s">
        <v>1535</v>
      </c>
      <c r="C556" s="125" t="s">
        <v>3712</v>
      </c>
      <c r="D556" s="159" t="s">
        <v>7706</v>
      </c>
      <c r="E556" s="763"/>
      <c r="F556" s="764">
        <v>20000000</v>
      </c>
      <c r="G556" s="94"/>
    </row>
    <row r="557" spans="1:7" ht="20.100000000000001" customHeight="1" x14ac:dyDescent="0.25">
      <c r="A557" s="125">
        <v>365</v>
      </c>
      <c r="B557" s="159" t="s">
        <v>7709</v>
      </c>
      <c r="C557" s="125" t="s">
        <v>3712</v>
      </c>
      <c r="D557" s="159" t="s">
        <v>2045</v>
      </c>
      <c r="E557" s="763"/>
      <c r="F557" s="764">
        <v>20000000</v>
      </c>
      <c r="G557" s="125"/>
    </row>
    <row r="558" spans="1:7" ht="20.100000000000001" customHeight="1" x14ac:dyDescent="0.25">
      <c r="A558" s="125">
        <v>366</v>
      </c>
      <c r="B558" s="159" t="s">
        <v>7710</v>
      </c>
      <c r="C558" s="125" t="s">
        <v>3712</v>
      </c>
      <c r="D558" s="159" t="s">
        <v>2045</v>
      </c>
      <c r="E558" s="763"/>
      <c r="F558" s="764">
        <v>20000000</v>
      </c>
      <c r="G558" s="94"/>
    </row>
    <row r="559" spans="1:7" ht="20.100000000000001" customHeight="1" x14ac:dyDescent="0.25">
      <c r="A559" s="125">
        <v>367</v>
      </c>
      <c r="B559" s="159" t="s">
        <v>7711</v>
      </c>
      <c r="C559" s="125" t="s">
        <v>3712</v>
      </c>
      <c r="D559" s="159" t="s">
        <v>2045</v>
      </c>
      <c r="E559" s="763"/>
      <c r="F559" s="764">
        <v>20000000</v>
      </c>
      <c r="G559" s="94"/>
    </row>
    <row r="560" spans="1:7" ht="20.100000000000001" customHeight="1" x14ac:dyDescent="0.25">
      <c r="A560" s="125">
        <v>368</v>
      </c>
      <c r="B560" s="159" t="s">
        <v>7712</v>
      </c>
      <c r="C560" s="125" t="s">
        <v>3712</v>
      </c>
      <c r="D560" s="159" t="s">
        <v>2045</v>
      </c>
      <c r="E560" s="764">
        <v>40000000</v>
      </c>
      <c r="F560" s="761"/>
      <c r="G560" s="125"/>
    </row>
    <row r="561" spans="1:7" ht="20.100000000000001" customHeight="1" x14ac:dyDescent="0.25">
      <c r="A561" s="125">
        <v>369</v>
      </c>
      <c r="B561" s="159" t="s">
        <v>7713</v>
      </c>
      <c r="C561" s="125" t="s">
        <v>3712</v>
      </c>
      <c r="D561" s="159" t="s">
        <v>3090</v>
      </c>
      <c r="E561" s="764">
        <v>40000000</v>
      </c>
      <c r="F561" s="761"/>
      <c r="G561" s="125"/>
    </row>
    <row r="562" spans="1:7" ht="20.100000000000001" customHeight="1" x14ac:dyDescent="0.25">
      <c r="A562" s="125">
        <v>370</v>
      </c>
      <c r="B562" s="159" t="s">
        <v>7714</v>
      </c>
      <c r="C562" s="125" t="s">
        <v>3712</v>
      </c>
      <c r="D562" s="159" t="s">
        <v>7228</v>
      </c>
      <c r="E562" s="763"/>
      <c r="F562" s="764">
        <v>20000000</v>
      </c>
      <c r="G562" s="94"/>
    </row>
    <row r="563" spans="1:7" ht="20.100000000000001" customHeight="1" x14ac:dyDescent="0.25">
      <c r="A563" s="125">
        <v>371</v>
      </c>
      <c r="B563" s="159" t="s">
        <v>7715</v>
      </c>
      <c r="C563" s="125" t="s">
        <v>3712</v>
      </c>
      <c r="D563" s="159" t="s">
        <v>3090</v>
      </c>
      <c r="E563" s="763"/>
      <c r="F563" s="764">
        <v>20000000</v>
      </c>
      <c r="G563" s="125"/>
    </row>
    <row r="564" spans="1:7" ht="20.100000000000001" customHeight="1" x14ac:dyDescent="0.25">
      <c r="A564" s="125">
        <v>372</v>
      </c>
      <c r="B564" s="159" t="s">
        <v>7716</v>
      </c>
      <c r="C564" s="125" t="s">
        <v>3712</v>
      </c>
      <c r="D564" s="159" t="s">
        <v>3090</v>
      </c>
      <c r="E564" s="763"/>
      <c r="F564" s="764">
        <v>20000000</v>
      </c>
      <c r="G564" s="125" t="s">
        <v>1914</v>
      </c>
    </row>
    <row r="565" spans="1:7" ht="20.100000000000001" customHeight="1" x14ac:dyDescent="0.25">
      <c r="A565" s="125">
        <v>373</v>
      </c>
      <c r="B565" s="159" t="s">
        <v>7717</v>
      </c>
      <c r="C565" s="125" t="s">
        <v>3712</v>
      </c>
      <c r="D565" s="159" t="s">
        <v>7718</v>
      </c>
      <c r="E565" s="763"/>
      <c r="F565" s="764">
        <v>20000000</v>
      </c>
      <c r="G565" s="125"/>
    </row>
    <row r="566" spans="1:7" ht="20.100000000000001" customHeight="1" x14ac:dyDescent="0.25">
      <c r="A566" s="125">
        <v>374</v>
      </c>
      <c r="B566" s="159" t="s">
        <v>7719</v>
      </c>
      <c r="C566" s="125" t="s">
        <v>3712</v>
      </c>
      <c r="D566" s="159" t="s">
        <v>7720</v>
      </c>
      <c r="E566" s="763"/>
      <c r="F566" s="764">
        <v>20000000</v>
      </c>
      <c r="G566" s="125"/>
    </row>
    <row r="567" spans="1:7" ht="20.100000000000001" customHeight="1" x14ac:dyDescent="0.25">
      <c r="A567" s="112" t="s">
        <v>1346</v>
      </c>
      <c r="B567" s="474" t="s">
        <v>7229</v>
      </c>
      <c r="C567" s="113"/>
      <c r="D567" s="113"/>
      <c r="E567" s="781">
        <f>+SUM(E568:E594)</f>
        <v>160000000</v>
      </c>
      <c r="F567" s="781">
        <f>+SUM(F568:F594)</f>
        <v>460000000</v>
      </c>
      <c r="G567" s="94"/>
    </row>
    <row r="568" spans="1:7" ht="20.100000000000001" customHeight="1" x14ac:dyDescent="0.25">
      <c r="A568" s="125">
        <v>375</v>
      </c>
      <c r="B568" s="186" t="s">
        <v>7721</v>
      </c>
      <c r="C568" s="125" t="s">
        <v>3712</v>
      </c>
      <c r="D568" s="186" t="s">
        <v>7231</v>
      </c>
      <c r="E568" s="762"/>
      <c r="F568" s="764">
        <v>20000000</v>
      </c>
      <c r="G568" s="125"/>
    </row>
    <row r="569" spans="1:7" ht="20.100000000000001" customHeight="1" x14ac:dyDescent="0.25">
      <c r="A569" s="125">
        <v>376</v>
      </c>
      <c r="B569" s="186" t="s">
        <v>2548</v>
      </c>
      <c r="C569" s="125" t="s">
        <v>3712</v>
      </c>
      <c r="D569" s="186" t="s">
        <v>7722</v>
      </c>
      <c r="E569" s="762"/>
      <c r="F569" s="764">
        <v>20000000</v>
      </c>
      <c r="G569" s="125"/>
    </row>
    <row r="570" spans="1:7" ht="20.100000000000001" customHeight="1" x14ac:dyDescent="0.25">
      <c r="A570" s="125">
        <v>377</v>
      </c>
      <c r="B570" s="186" t="s">
        <v>7723</v>
      </c>
      <c r="C570" s="125" t="s">
        <v>3712</v>
      </c>
      <c r="D570" s="186" t="s">
        <v>7722</v>
      </c>
      <c r="E570" s="762"/>
      <c r="F570" s="764">
        <v>20000000</v>
      </c>
      <c r="G570" s="125"/>
    </row>
    <row r="571" spans="1:7" ht="20.100000000000001" customHeight="1" x14ac:dyDescent="0.25">
      <c r="A571" s="125">
        <v>378</v>
      </c>
      <c r="B571" s="186" t="s">
        <v>7724</v>
      </c>
      <c r="C571" s="125" t="s">
        <v>3712</v>
      </c>
      <c r="D571" s="186" t="s">
        <v>7722</v>
      </c>
      <c r="E571" s="762"/>
      <c r="F571" s="764">
        <v>20000000</v>
      </c>
      <c r="G571" s="125"/>
    </row>
    <row r="572" spans="1:7" ht="20.100000000000001" customHeight="1" x14ac:dyDescent="0.25">
      <c r="A572" s="125">
        <v>379</v>
      </c>
      <c r="B572" s="186" t="s">
        <v>7725</v>
      </c>
      <c r="C572" s="125" t="s">
        <v>2015</v>
      </c>
      <c r="D572" s="186" t="s">
        <v>7722</v>
      </c>
      <c r="E572" s="764">
        <v>40000000</v>
      </c>
      <c r="F572" s="762"/>
      <c r="G572" s="125"/>
    </row>
    <row r="573" spans="1:7" ht="20.100000000000001" customHeight="1" x14ac:dyDescent="0.25">
      <c r="A573" s="125">
        <v>380</v>
      </c>
      <c r="B573" s="186" t="s">
        <v>7726</v>
      </c>
      <c r="C573" s="125" t="s">
        <v>3712</v>
      </c>
      <c r="D573" s="186" t="s">
        <v>7722</v>
      </c>
      <c r="E573" s="762"/>
      <c r="F573" s="764">
        <v>20000000</v>
      </c>
      <c r="G573" s="125"/>
    </row>
    <row r="574" spans="1:7" ht="20.100000000000001" customHeight="1" x14ac:dyDescent="0.25">
      <c r="A574" s="125">
        <v>381</v>
      </c>
      <c r="B574" s="186" t="s">
        <v>7727</v>
      </c>
      <c r="C574" s="125" t="s">
        <v>3712</v>
      </c>
      <c r="D574" s="186" t="s">
        <v>7728</v>
      </c>
      <c r="E574" s="762"/>
      <c r="F574" s="764">
        <v>20000000</v>
      </c>
      <c r="G574" s="125"/>
    </row>
    <row r="575" spans="1:7" ht="20.100000000000001" customHeight="1" x14ac:dyDescent="0.25">
      <c r="A575" s="125">
        <v>382</v>
      </c>
      <c r="B575" s="186" t="s">
        <v>7729</v>
      </c>
      <c r="C575" s="125" t="s">
        <v>3712</v>
      </c>
      <c r="D575" s="186" t="s">
        <v>7730</v>
      </c>
      <c r="E575" s="762"/>
      <c r="F575" s="764">
        <v>20000000</v>
      </c>
      <c r="G575" s="125" t="s">
        <v>1914</v>
      </c>
    </row>
    <row r="576" spans="1:7" ht="20.100000000000001" customHeight="1" x14ac:dyDescent="0.25">
      <c r="A576" s="125">
        <v>383</v>
      </c>
      <c r="B576" s="186" t="s">
        <v>5275</v>
      </c>
      <c r="C576" s="125" t="s">
        <v>3712</v>
      </c>
      <c r="D576" s="186" t="s">
        <v>7730</v>
      </c>
      <c r="E576" s="764"/>
      <c r="F576" s="764">
        <v>20000000</v>
      </c>
      <c r="G576" s="125"/>
    </row>
    <row r="577" spans="1:7" ht="20.100000000000001" customHeight="1" x14ac:dyDescent="0.25">
      <c r="A577" s="125">
        <v>384</v>
      </c>
      <c r="B577" s="186" t="s">
        <v>7731</v>
      </c>
      <c r="C577" s="125" t="s">
        <v>3712</v>
      </c>
      <c r="D577" s="186" t="s">
        <v>632</v>
      </c>
      <c r="E577" s="762"/>
      <c r="F577" s="764">
        <v>20000000</v>
      </c>
      <c r="G577" s="125"/>
    </row>
    <row r="578" spans="1:7" ht="20.100000000000001" customHeight="1" x14ac:dyDescent="0.25">
      <c r="A578" s="125">
        <v>385</v>
      </c>
      <c r="B578" s="186" t="s">
        <v>7732</v>
      </c>
      <c r="C578" s="125" t="s">
        <v>3712</v>
      </c>
      <c r="D578" s="186" t="s">
        <v>632</v>
      </c>
      <c r="E578" s="762"/>
      <c r="F578" s="764">
        <v>20000000</v>
      </c>
      <c r="G578" s="125"/>
    </row>
    <row r="579" spans="1:7" ht="20.100000000000001" customHeight="1" x14ac:dyDescent="0.25">
      <c r="A579" s="125">
        <v>386</v>
      </c>
      <c r="B579" s="186" t="s">
        <v>7733</v>
      </c>
      <c r="C579" s="125" t="s">
        <v>3712</v>
      </c>
      <c r="D579" s="186" t="s">
        <v>632</v>
      </c>
      <c r="E579" s="762"/>
      <c r="F579" s="764">
        <v>20000000</v>
      </c>
      <c r="G579" s="125"/>
    </row>
    <row r="580" spans="1:7" ht="20.100000000000001" customHeight="1" x14ac:dyDescent="0.25">
      <c r="A580" s="125">
        <v>387</v>
      </c>
      <c r="B580" s="186" t="s">
        <v>7734</v>
      </c>
      <c r="C580" s="125" t="s">
        <v>3712</v>
      </c>
      <c r="D580" s="186" t="s">
        <v>632</v>
      </c>
      <c r="E580" s="762"/>
      <c r="F580" s="764">
        <v>20000000</v>
      </c>
      <c r="G580" s="125"/>
    </row>
    <row r="581" spans="1:7" ht="20.100000000000001" customHeight="1" x14ac:dyDescent="0.25">
      <c r="A581" s="125">
        <v>388</v>
      </c>
      <c r="B581" s="186" t="s">
        <v>6502</v>
      </c>
      <c r="C581" s="125" t="s">
        <v>3712</v>
      </c>
      <c r="D581" s="186" t="s">
        <v>632</v>
      </c>
      <c r="E581" s="762"/>
      <c r="F581" s="764">
        <v>20000000</v>
      </c>
      <c r="G581" s="125"/>
    </row>
    <row r="582" spans="1:7" ht="20.100000000000001" customHeight="1" x14ac:dyDescent="0.25">
      <c r="A582" s="125">
        <v>389</v>
      </c>
      <c r="B582" s="186" t="s">
        <v>7735</v>
      </c>
      <c r="C582" s="125" t="s">
        <v>3712</v>
      </c>
      <c r="D582" s="186" t="s">
        <v>632</v>
      </c>
      <c r="E582" s="762"/>
      <c r="F582" s="764">
        <v>20000000</v>
      </c>
      <c r="G582" s="125" t="s">
        <v>1914</v>
      </c>
    </row>
    <row r="583" spans="1:7" ht="20.100000000000001" customHeight="1" x14ac:dyDescent="0.25">
      <c r="A583" s="125">
        <v>390</v>
      </c>
      <c r="B583" s="186" t="s">
        <v>5351</v>
      </c>
      <c r="C583" s="125" t="s">
        <v>3712</v>
      </c>
      <c r="D583" s="186" t="s">
        <v>632</v>
      </c>
      <c r="E583" s="762"/>
      <c r="F583" s="764">
        <v>20000000</v>
      </c>
      <c r="G583" s="125"/>
    </row>
    <row r="584" spans="1:7" ht="20.100000000000001" customHeight="1" x14ac:dyDescent="0.25">
      <c r="A584" s="125">
        <v>391</v>
      </c>
      <c r="B584" s="186" t="s">
        <v>6923</v>
      </c>
      <c r="C584" s="125" t="s">
        <v>3712</v>
      </c>
      <c r="D584" s="186" t="s">
        <v>632</v>
      </c>
      <c r="E584" s="762"/>
      <c r="F584" s="764">
        <v>20000000</v>
      </c>
      <c r="G584" s="125"/>
    </row>
    <row r="585" spans="1:7" ht="20.100000000000001" customHeight="1" x14ac:dyDescent="0.25">
      <c r="A585" s="125">
        <v>392</v>
      </c>
      <c r="B585" s="186" t="s">
        <v>7736</v>
      </c>
      <c r="C585" s="125" t="s">
        <v>3712</v>
      </c>
      <c r="D585" s="186" t="s">
        <v>632</v>
      </c>
      <c r="E585" s="764">
        <v>40000000</v>
      </c>
      <c r="F585" s="762"/>
      <c r="G585" s="125"/>
    </row>
    <row r="586" spans="1:7" ht="20.100000000000001" customHeight="1" x14ac:dyDescent="0.25">
      <c r="A586" s="125">
        <v>393</v>
      </c>
      <c r="B586" s="186" t="s">
        <v>7737</v>
      </c>
      <c r="C586" s="125" t="s">
        <v>3712</v>
      </c>
      <c r="D586" s="186" t="s">
        <v>632</v>
      </c>
      <c r="E586" s="762"/>
      <c r="F586" s="764">
        <v>20000000</v>
      </c>
      <c r="G586" s="125"/>
    </row>
    <row r="587" spans="1:7" ht="20.100000000000001" customHeight="1" x14ac:dyDescent="0.25">
      <c r="A587" s="125">
        <v>394</v>
      </c>
      <c r="B587" s="186" t="s">
        <v>7738</v>
      </c>
      <c r="C587" s="125" t="s">
        <v>3712</v>
      </c>
      <c r="D587" s="186" t="s">
        <v>632</v>
      </c>
      <c r="E587" s="764">
        <v>40000000</v>
      </c>
      <c r="F587" s="762"/>
      <c r="G587" s="125"/>
    </row>
    <row r="588" spans="1:7" ht="20.100000000000001" customHeight="1" x14ac:dyDescent="0.25">
      <c r="A588" s="125">
        <v>395</v>
      </c>
      <c r="B588" s="186" t="s">
        <v>1991</v>
      </c>
      <c r="C588" s="125" t="s">
        <v>3712</v>
      </c>
      <c r="D588" s="186" t="s">
        <v>632</v>
      </c>
      <c r="E588" s="762"/>
      <c r="F588" s="764">
        <v>20000000</v>
      </c>
      <c r="G588" s="125"/>
    </row>
    <row r="589" spans="1:7" ht="20.100000000000001" customHeight="1" x14ac:dyDescent="0.25">
      <c r="A589" s="125">
        <v>396</v>
      </c>
      <c r="B589" s="186" t="s">
        <v>7739</v>
      </c>
      <c r="C589" s="125" t="s">
        <v>3712</v>
      </c>
      <c r="D589" s="186" t="s">
        <v>632</v>
      </c>
      <c r="E589" s="762"/>
      <c r="F589" s="764">
        <v>20000000</v>
      </c>
      <c r="G589" s="125"/>
    </row>
    <row r="590" spans="1:7" ht="20.100000000000001" customHeight="1" x14ac:dyDescent="0.25">
      <c r="A590" s="125">
        <v>397</v>
      </c>
      <c r="B590" s="186" t="s">
        <v>563</v>
      </c>
      <c r="C590" s="125" t="s">
        <v>3712</v>
      </c>
      <c r="D590" s="186" t="s">
        <v>7740</v>
      </c>
      <c r="E590" s="762"/>
      <c r="F590" s="764">
        <v>20000000</v>
      </c>
      <c r="G590" s="125"/>
    </row>
    <row r="591" spans="1:7" ht="20.100000000000001" customHeight="1" x14ac:dyDescent="0.25">
      <c r="A591" s="125">
        <v>398</v>
      </c>
      <c r="B591" s="186" t="s">
        <v>5247</v>
      </c>
      <c r="C591" s="125" t="s">
        <v>3712</v>
      </c>
      <c r="D591" s="186" t="s">
        <v>2245</v>
      </c>
      <c r="E591" s="762"/>
      <c r="F591" s="764">
        <v>20000000</v>
      </c>
      <c r="G591" s="125"/>
    </row>
    <row r="592" spans="1:7" ht="20.100000000000001" customHeight="1" x14ac:dyDescent="0.25">
      <c r="A592" s="125">
        <v>399</v>
      </c>
      <c r="B592" s="186" t="s">
        <v>7741</v>
      </c>
      <c r="C592" s="125" t="s">
        <v>3712</v>
      </c>
      <c r="D592" s="186" t="s">
        <v>2245</v>
      </c>
      <c r="E592" s="762"/>
      <c r="F592" s="764">
        <v>20000000</v>
      </c>
      <c r="G592" s="125"/>
    </row>
    <row r="593" spans="1:7" ht="20.100000000000001" customHeight="1" x14ac:dyDescent="0.25">
      <c r="A593" s="125">
        <v>400</v>
      </c>
      <c r="B593" s="186" t="s">
        <v>2654</v>
      </c>
      <c r="C593" s="125" t="s">
        <v>3712</v>
      </c>
      <c r="D593" s="186" t="s">
        <v>2245</v>
      </c>
      <c r="E593" s="762"/>
      <c r="F593" s="764">
        <v>20000000</v>
      </c>
      <c r="G593" s="125"/>
    </row>
    <row r="594" spans="1:7" ht="20.100000000000001" customHeight="1" x14ac:dyDescent="0.25">
      <c r="A594" s="125">
        <v>401</v>
      </c>
      <c r="B594" s="186" t="s">
        <v>7742</v>
      </c>
      <c r="C594" s="125" t="s">
        <v>3712</v>
      </c>
      <c r="D594" s="186" t="s">
        <v>2245</v>
      </c>
      <c r="E594" s="764">
        <v>40000000</v>
      </c>
      <c r="F594" s="762"/>
      <c r="G594" s="125"/>
    </row>
    <row r="595" spans="1:7" ht="20.100000000000001" customHeight="1" x14ac:dyDescent="0.25">
      <c r="A595" s="112" t="s">
        <v>1348</v>
      </c>
      <c r="B595" s="474" t="s">
        <v>7234</v>
      </c>
      <c r="C595" s="113"/>
      <c r="D595" s="113"/>
      <c r="E595" s="781">
        <f>+SUM(E596:E612)</f>
        <v>0</v>
      </c>
      <c r="F595" s="781">
        <f>+SUM(F596:F612)</f>
        <v>340000000</v>
      </c>
      <c r="G595" s="94"/>
    </row>
    <row r="596" spans="1:7" ht="20.100000000000001" customHeight="1" x14ac:dyDescent="0.25">
      <c r="A596" s="125">
        <v>402</v>
      </c>
      <c r="B596" s="186" t="s">
        <v>7743</v>
      </c>
      <c r="C596" s="125" t="s">
        <v>3712</v>
      </c>
      <c r="D596" s="518" t="s">
        <v>7744</v>
      </c>
      <c r="E596" s="762"/>
      <c r="F596" s="764">
        <v>20000000</v>
      </c>
      <c r="G596" s="125"/>
    </row>
    <row r="597" spans="1:7" ht="20.100000000000001" customHeight="1" x14ac:dyDescent="0.25">
      <c r="A597" s="125">
        <v>403</v>
      </c>
      <c r="B597" s="186" t="s">
        <v>7745</v>
      </c>
      <c r="C597" s="125" t="s">
        <v>3712</v>
      </c>
      <c r="D597" s="518" t="s">
        <v>7744</v>
      </c>
      <c r="E597" s="762"/>
      <c r="F597" s="764">
        <v>20000000</v>
      </c>
      <c r="G597" s="125"/>
    </row>
    <row r="598" spans="1:7" ht="20.100000000000001" customHeight="1" x14ac:dyDescent="0.25">
      <c r="A598" s="125">
        <v>404</v>
      </c>
      <c r="B598" s="186" t="s">
        <v>3577</v>
      </c>
      <c r="C598" s="125" t="s">
        <v>3712</v>
      </c>
      <c r="D598" s="518" t="s">
        <v>7746</v>
      </c>
      <c r="E598" s="783"/>
      <c r="F598" s="764">
        <v>20000000</v>
      </c>
      <c r="G598" s="125"/>
    </row>
    <row r="599" spans="1:7" ht="20.100000000000001" customHeight="1" x14ac:dyDescent="0.25">
      <c r="A599" s="125">
        <v>405</v>
      </c>
      <c r="B599" s="186" t="s">
        <v>7747</v>
      </c>
      <c r="C599" s="125" t="s">
        <v>3712</v>
      </c>
      <c r="D599" s="518" t="s">
        <v>7748</v>
      </c>
      <c r="E599" s="783"/>
      <c r="F599" s="764">
        <v>20000000</v>
      </c>
      <c r="G599" s="125"/>
    </row>
    <row r="600" spans="1:7" ht="20.100000000000001" customHeight="1" x14ac:dyDescent="0.25">
      <c r="A600" s="125">
        <v>406</v>
      </c>
      <c r="B600" s="186" t="s">
        <v>7749</v>
      </c>
      <c r="C600" s="125" t="s">
        <v>3712</v>
      </c>
      <c r="D600" s="518" t="s">
        <v>7238</v>
      </c>
      <c r="E600" s="787"/>
      <c r="F600" s="764">
        <v>20000000</v>
      </c>
      <c r="G600" s="125"/>
    </row>
    <row r="601" spans="1:7" ht="20.100000000000001" customHeight="1" x14ac:dyDescent="0.25">
      <c r="A601" s="125">
        <v>407</v>
      </c>
      <c r="B601" s="186" t="s">
        <v>7749</v>
      </c>
      <c r="C601" s="125" t="s">
        <v>1957</v>
      </c>
      <c r="D601" s="518" t="s">
        <v>7750</v>
      </c>
      <c r="E601" s="787"/>
      <c r="F601" s="764">
        <v>20000000</v>
      </c>
      <c r="G601" s="125"/>
    </row>
    <row r="602" spans="1:7" ht="20.100000000000001" customHeight="1" x14ac:dyDescent="0.25">
      <c r="A602" s="125">
        <v>408</v>
      </c>
      <c r="B602" s="93" t="s">
        <v>496</v>
      </c>
      <c r="C602" s="125" t="s">
        <v>2015</v>
      </c>
      <c r="D602" s="93" t="s">
        <v>7751</v>
      </c>
      <c r="E602" s="764"/>
      <c r="F602" s="764">
        <v>20000000</v>
      </c>
      <c r="G602" s="125"/>
    </row>
    <row r="603" spans="1:7" ht="20.100000000000001" customHeight="1" x14ac:dyDescent="0.25">
      <c r="A603" s="125">
        <v>409</v>
      </c>
      <c r="B603" s="186" t="s">
        <v>7752</v>
      </c>
      <c r="C603" s="125" t="s">
        <v>3712</v>
      </c>
      <c r="D603" s="518" t="s">
        <v>7753</v>
      </c>
      <c r="E603" s="787"/>
      <c r="F603" s="764">
        <v>20000000</v>
      </c>
      <c r="G603" s="125" t="s">
        <v>1914</v>
      </c>
    </row>
    <row r="604" spans="1:7" ht="20.100000000000001" customHeight="1" x14ac:dyDescent="0.25">
      <c r="A604" s="125">
        <v>410</v>
      </c>
      <c r="B604" s="186" t="s">
        <v>7754</v>
      </c>
      <c r="C604" s="125" t="s">
        <v>3712</v>
      </c>
      <c r="D604" s="518" t="s">
        <v>7238</v>
      </c>
      <c r="E604" s="787"/>
      <c r="F604" s="764">
        <v>20000000</v>
      </c>
      <c r="G604" s="125"/>
    </row>
    <row r="605" spans="1:7" ht="20.100000000000001" customHeight="1" x14ac:dyDescent="0.25">
      <c r="A605" s="125">
        <v>411</v>
      </c>
      <c r="B605" s="186" t="s">
        <v>7755</v>
      </c>
      <c r="C605" s="125" t="s">
        <v>1957</v>
      </c>
      <c r="D605" s="518" t="s">
        <v>7750</v>
      </c>
      <c r="E605" s="762"/>
      <c r="F605" s="764">
        <v>20000000</v>
      </c>
      <c r="G605" s="125"/>
    </row>
    <row r="606" spans="1:7" ht="20.100000000000001" customHeight="1" x14ac:dyDescent="0.25">
      <c r="A606" s="125">
        <v>412</v>
      </c>
      <c r="B606" s="186" t="s">
        <v>7155</v>
      </c>
      <c r="C606" s="125" t="s">
        <v>3712</v>
      </c>
      <c r="D606" s="518" t="s">
        <v>7750</v>
      </c>
      <c r="E606" s="762"/>
      <c r="F606" s="764">
        <v>20000000</v>
      </c>
      <c r="G606" s="125"/>
    </row>
    <row r="607" spans="1:7" ht="20.100000000000001" customHeight="1" x14ac:dyDescent="0.25">
      <c r="A607" s="125">
        <v>413</v>
      </c>
      <c r="B607" s="186" t="s">
        <v>7745</v>
      </c>
      <c r="C607" s="125" t="s">
        <v>3712</v>
      </c>
      <c r="D607" s="518" t="s">
        <v>7756</v>
      </c>
      <c r="E607" s="762"/>
      <c r="F607" s="764">
        <v>20000000</v>
      </c>
      <c r="G607" s="125"/>
    </row>
    <row r="608" spans="1:7" ht="20.100000000000001" customHeight="1" x14ac:dyDescent="0.25">
      <c r="A608" s="125">
        <v>414</v>
      </c>
      <c r="B608" s="186" t="s">
        <v>7757</v>
      </c>
      <c r="C608" s="125" t="s">
        <v>3712</v>
      </c>
      <c r="D608" s="518" t="s">
        <v>7758</v>
      </c>
      <c r="E608" s="762"/>
      <c r="F608" s="764">
        <v>20000000</v>
      </c>
      <c r="G608" s="125"/>
    </row>
    <row r="609" spans="1:7" ht="20.100000000000001" customHeight="1" x14ac:dyDescent="0.25">
      <c r="A609" s="125">
        <v>415</v>
      </c>
      <c r="B609" s="186" t="s">
        <v>2286</v>
      </c>
      <c r="C609" s="125" t="s">
        <v>3712</v>
      </c>
      <c r="D609" s="518" t="s">
        <v>7759</v>
      </c>
      <c r="E609" s="762"/>
      <c r="F609" s="764">
        <v>20000000</v>
      </c>
      <c r="G609" s="125"/>
    </row>
    <row r="610" spans="1:7" ht="20.100000000000001" customHeight="1" x14ac:dyDescent="0.25">
      <c r="A610" s="125">
        <v>416</v>
      </c>
      <c r="B610" s="186" t="s">
        <v>7760</v>
      </c>
      <c r="C610" s="125" t="s">
        <v>3712</v>
      </c>
      <c r="D610" s="518" t="s">
        <v>7761</v>
      </c>
      <c r="E610" s="783"/>
      <c r="F610" s="764">
        <v>20000000</v>
      </c>
      <c r="G610" s="125"/>
    </row>
    <row r="611" spans="1:7" ht="20.100000000000001" customHeight="1" x14ac:dyDescent="0.25">
      <c r="A611" s="125">
        <v>417</v>
      </c>
      <c r="B611" s="186" t="s">
        <v>2012</v>
      </c>
      <c r="C611" s="125" t="s">
        <v>3712</v>
      </c>
      <c r="D611" s="518" t="s">
        <v>7762</v>
      </c>
      <c r="E611" s="762"/>
      <c r="F611" s="764">
        <v>20000000</v>
      </c>
      <c r="G611" s="125"/>
    </row>
    <row r="612" spans="1:7" ht="20.100000000000001" customHeight="1" x14ac:dyDescent="0.25">
      <c r="A612" s="125">
        <v>418</v>
      </c>
      <c r="B612" s="186" t="s">
        <v>557</v>
      </c>
      <c r="C612" s="125" t="s">
        <v>3712</v>
      </c>
      <c r="D612" s="518" t="s">
        <v>7763</v>
      </c>
      <c r="E612" s="762"/>
      <c r="F612" s="764">
        <v>20000000</v>
      </c>
      <c r="G612" s="125"/>
    </row>
    <row r="613" spans="1:7" ht="20.100000000000001" customHeight="1" x14ac:dyDescent="0.25">
      <c r="A613" s="112" t="s">
        <v>1350</v>
      </c>
      <c r="B613" s="474" t="s">
        <v>7764</v>
      </c>
      <c r="C613" s="113"/>
      <c r="D613" s="113"/>
      <c r="E613" s="781">
        <f>+SUM(E614:E630)</f>
        <v>80000000</v>
      </c>
      <c r="F613" s="781">
        <f>+SUM(F614:F630)</f>
        <v>300000000</v>
      </c>
      <c r="G613" s="488"/>
    </row>
    <row r="614" spans="1:7" ht="20.100000000000001" customHeight="1" x14ac:dyDescent="0.25">
      <c r="A614" s="125">
        <v>419</v>
      </c>
      <c r="B614" s="159" t="s">
        <v>1458</v>
      </c>
      <c r="C614" s="125" t="s">
        <v>1957</v>
      </c>
      <c r="D614" s="159" t="s">
        <v>7765</v>
      </c>
      <c r="E614" s="763"/>
      <c r="F614" s="764">
        <v>20000000</v>
      </c>
      <c r="G614" s="125"/>
    </row>
    <row r="615" spans="1:7" ht="20.100000000000001" customHeight="1" x14ac:dyDescent="0.25">
      <c r="A615" s="125">
        <v>420</v>
      </c>
      <c r="B615" s="159" t="s">
        <v>7766</v>
      </c>
      <c r="C615" s="125" t="s">
        <v>1924</v>
      </c>
      <c r="D615" s="159" t="s">
        <v>1466</v>
      </c>
      <c r="E615" s="763"/>
      <c r="F615" s="764">
        <v>20000000</v>
      </c>
      <c r="G615" s="125"/>
    </row>
    <row r="616" spans="1:7" ht="20.100000000000001" customHeight="1" x14ac:dyDescent="0.25">
      <c r="A616" s="125">
        <v>421</v>
      </c>
      <c r="B616" s="159" t="s">
        <v>546</v>
      </c>
      <c r="C616" s="125" t="s">
        <v>2015</v>
      </c>
      <c r="D616" s="159" t="s">
        <v>1466</v>
      </c>
      <c r="E616" s="763"/>
      <c r="F616" s="764">
        <v>20000000</v>
      </c>
      <c r="G616" s="125"/>
    </row>
    <row r="617" spans="1:7" ht="20.100000000000001" customHeight="1" x14ac:dyDescent="0.25">
      <c r="A617" s="125">
        <v>422</v>
      </c>
      <c r="B617" s="159" t="s">
        <v>7767</v>
      </c>
      <c r="C617" s="125" t="s">
        <v>3712</v>
      </c>
      <c r="D617" s="159" t="s">
        <v>7765</v>
      </c>
      <c r="E617" s="763"/>
      <c r="F617" s="764">
        <v>20000000</v>
      </c>
      <c r="G617" s="125"/>
    </row>
    <row r="618" spans="1:7" ht="20.100000000000001" customHeight="1" x14ac:dyDescent="0.25">
      <c r="A618" s="125">
        <v>423</v>
      </c>
      <c r="B618" s="159" t="s">
        <v>7768</v>
      </c>
      <c r="C618" s="125" t="s">
        <v>3712</v>
      </c>
      <c r="D618" s="159" t="s">
        <v>7765</v>
      </c>
      <c r="E618" s="763"/>
      <c r="F618" s="764">
        <v>20000000</v>
      </c>
      <c r="G618" s="125"/>
    </row>
    <row r="619" spans="1:7" ht="20.100000000000001" customHeight="1" x14ac:dyDescent="0.25">
      <c r="A619" s="125">
        <v>424</v>
      </c>
      <c r="B619" s="159" t="s">
        <v>7769</v>
      </c>
      <c r="C619" s="125" t="s">
        <v>3712</v>
      </c>
      <c r="D619" s="159" t="s">
        <v>7765</v>
      </c>
      <c r="E619" s="763"/>
      <c r="F619" s="764">
        <v>20000000</v>
      </c>
      <c r="G619" s="125"/>
    </row>
    <row r="620" spans="1:7" ht="20.100000000000001" customHeight="1" x14ac:dyDescent="0.25">
      <c r="A620" s="125">
        <v>425</v>
      </c>
      <c r="B620" s="159" t="s">
        <v>7770</v>
      </c>
      <c r="C620" s="125" t="s">
        <v>3712</v>
      </c>
      <c r="D620" s="159" t="s">
        <v>7771</v>
      </c>
      <c r="E620" s="763"/>
      <c r="F620" s="764">
        <v>20000000</v>
      </c>
      <c r="G620" s="125"/>
    </row>
    <row r="621" spans="1:7" ht="20.100000000000001" customHeight="1" x14ac:dyDescent="0.25">
      <c r="A621" s="125">
        <v>426</v>
      </c>
      <c r="B621" s="159" t="s">
        <v>7772</v>
      </c>
      <c r="C621" s="125" t="s">
        <v>3712</v>
      </c>
      <c r="D621" s="159" t="s">
        <v>7771</v>
      </c>
      <c r="E621" s="764">
        <v>40000000</v>
      </c>
      <c r="F621" s="763"/>
      <c r="G621" s="125"/>
    </row>
    <row r="622" spans="1:7" ht="20.100000000000001" customHeight="1" x14ac:dyDescent="0.25">
      <c r="A622" s="125">
        <v>427</v>
      </c>
      <c r="B622" s="159" t="s">
        <v>7773</v>
      </c>
      <c r="C622" s="125" t="s">
        <v>3712</v>
      </c>
      <c r="D622" s="159" t="s">
        <v>7774</v>
      </c>
      <c r="E622" s="763"/>
      <c r="F622" s="764">
        <v>20000000</v>
      </c>
      <c r="G622" s="125" t="s">
        <v>1914</v>
      </c>
    </row>
    <row r="623" spans="1:7" ht="20.100000000000001" customHeight="1" x14ac:dyDescent="0.25">
      <c r="A623" s="125">
        <v>428</v>
      </c>
      <c r="B623" s="159" t="s">
        <v>2098</v>
      </c>
      <c r="C623" s="125" t="s">
        <v>3712</v>
      </c>
      <c r="D623" s="159" t="s">
        <v>7774</v>
      </c>
      <c r="E623" s="763"/>
      <c r="F623" s="764">
        <v>20000000</v>
      </c>
      <c r="G623" s="125"/>
    </row>
    <row r="624" spans="1:7" ht="20.100000000000001" customHeight="1" x14ac:dyDescent="0.25">
      <c r="A624" s="125">
        <v>429</v>
      </c>
      <c r="B624" s="159" t="s">
        <v>7775</v>
      </c>
      <c r="C624" s="125" t="s">
        <v>3712</v>
      </c>
      <c r="D624" s="159" t="s">
        <v>7776</v>
      </c>
      <c r="E624" s="763"/>
      <c r="F624" s="764">
        <v>20000000</v>
      </c>
      <c r="G624" s="125" t="s">
        <v>1914</v>
      </c>
    </row>
    <row r="625" spans="1:7" ht="20.100000000000001" customHeight="1" x14ac:dyDescent="0.25">
      <c r="A625" s="125">
        <v>430</v>
      </c>
      <c r="B625" s="159" t="s">
        <v>7777</v>
      </c>
      <c r="C625" s="125" t="s">
        <v>3712</v>
      </c>
      <c r="D625" s="159" t="s">
        <v>7776</v>
      </c>
      <c r="E625" s="763"/>
      <c r="F625" s="764">
        <v>20000000</v>
      </c>
      <c r="G625" s="125"/>
    </row>
    <row r="626" spans="1:7" ht="20.100000000000001" customHeight="1" x14ac:dyDescent="0.25">
      <c r="A626" s="125">
        <v>431</v>
      </c>
      <c r="B626" s="159" t="s">
        <v>2569</v>
      </c>
      <c r="C626" s="125" t="s">
        <v>3712</v>
      </c>
      <c r="D626" s="159" t="s">
        <v>7778</v>
      </c>
      <c r="E626" s="763"/>
      <c r="F626" s="764">
        <v>20000000</v>
      </c>
      <c r="G626" s="125"/>
    </row>
    <row r="627" spans="1:7" ht="20.100000000000001" customHeight="1" x14ac:dyDescent="0.25">
      <c r="A627" s="125">
        <v>432</v>
      </c>
      <c r="B627" s="159" t="s">
        <v>1497</v>
      </c>
      <c r="C627" s="125" t="s">
        <v>3712</v>
      </c>
      <c r="D627" s="159" t="s">
        <v>1466</v>
      </c>
      <c r="E627" s="764">
        <v>40000000</v>
      </c>
      <c r="F627" s="763"/>
      <c r="G627" s="125"/>
    </row>
    <row r="628" spans="1:7" ht="20.100000000000001" customHeight="1" x14ac:dyDescent="0.25">
      <c r="A628" s="125">
        <v>433</v>
      </c>
      <c r="B628" s="159" t="s">
        <v>1535</v>
      </c>
      <c r="C628" s="125" t="s">
        <v>3712</v>
      </c>
      <c r="D628" s="159" t="s">
        <v>1466</v>
      </c>
      <c r="E628" s="763"/>
      <c r="F628" s="764">
        <v>20000000</v>
      </c>
      <c r="G628" s="125"/>
    </row>
    <row r="629" spans="1:7" ht="20.100000000000001" customHeight="1" x14ac:dyDescent="0.25">
      <c r="A629" s="125">
        <v>434</v>
      </c>
      <c r="B629" s="159" t="s">
        <v>7779</v>
      </c>
      <c r="C629" s="125" t="s">
        <v>3712</v>
      </c>
      <c r="D629" s="159" t="s">
        <v>1466</v>
      </c>
      <c r="E629" s="763"/>
      <c r="F629" s="764">
        <v>20000000</v>
      </c>
      <c r="G629" s="125"/>
    </row>
    <row r="630" spans="1:7" ht="20.100000000000001" customHeight="1" x14ac:dyDescent="0.25">
      <c r="A630" s="125">
        <v>435</v>
      </c>
      <c r="B630" s="159" t="s">
        <v>118</v>
      </c>
      <c r="C630" s="125" t="s">
        <v>3712</v>
      </c>
      <c r="D630" s="159" t="s">
        <v>1466</v>
      </c>
      <c r="E630" s="763"/>
      <c r="F630" s="764">
        <v>20000000</v>
      </c>
      <c r="G630" s="125"/>
    </row>
    <row r="631" spans="1:7" ht="20.100000000000001" customHeight="1" x14ac:dyDescent="0.25">
      <c r="A631" s="112" t="s">
        <v>1352</v>
      </c>
      <c r="B631" s="573" t="s">
        <v>7239</v>
      </c>
      <c r="C631" s="573"/>
      <c r="D631" s="113"/>
      <c r="E631" s="781">
        <f>+SUM(E632:E643)</f>
        <v>240000000</v>
      </c>
      <c r="F631" s="781">
        <f>+SUM(F632:F643)</f>
        <v>120000000</v>
      </c>
      <c r="G631" s="488"/>
    </row>
    <row r="632" spans="1:7" ht="20.100000000000001" customHeight="1" x14ac:dyDescent="0.25">
      <c r="A632" s="125">
        <v>436</v>
      </c>
      <c r="B632" s="159" t="s">
        <v>3916</v>
      </c>
      <c r="C632" s="125" t="s">
        <v>1957</v>
      </c>
      <c r="D632" s="159" t="s">
        <v>7780</v>
      </c>
      <c r="E632" s="783"/>
      <c r="F632" s="764">
        <v>20000000</v>
      </c>
      <c r="G632" s="125"/>
    </row>
    <row r="633" spans="1:7" ht="20.100000000000001" customHeight="1" x14ac:dyDescent="0.25">
      <c r="A633" s="125">
        <v>437</v>
      </c>
      <c r="B633" s="159" t="s">
        <v>557</v>
      </c>
      <c r="C633" s="125" t="s">
        <v>3712</v>
      </c>
      <c r="D633" s="159" t="s">
        <v>7781</v>
      </c>
      <c r="E633" s="764">
        <v>40000000</v>
      </c>
      <c r="F633" s="783"/>
      <c r="G633" s="125"/>
    </row>
    <row r="634" spans="1:7" ht="20.100000000000001" customHeight="1" x14ac:dyDescent="0.25">
      <c r="A634" s="125">
        <v>438</v>
      </c>
      <c r="B634" s="159" t="s">
        <v>7330</v>
      </c>
      <c r="C634" s="125" t="s">
        <v>3712</v>
      </c>
      <c r="D634" s="159" t="s">
        <v>7782</v>
      </c>
      <c r="E634" s="764"/>
      <c r="F634" s="764">
        <v>20000000</v>
      </c>
      <c r="G634" s="125"/>
    </row>
    <row r="635" spans="1:7" ht="20.100000000000001" customHeight="1" x14ac:dyDescent="0.25">
      <c r="A635" s="125">
        <v>439</v>
      </c>
      <c r="B635" s="159" t="s">
        <v>7783</v>
      </c>
      <c r="C635" s="125" t="s">
        <v>3712</v>
      </c>
      <c r="D635" s="159" t="s">
        <v>7784</v>
      </c>
      <c r="E635" s="783"/>
      <c r="F635" s="764">
        <v>20000000</v>
      </c>
      <c r="G635" s="125"/>
    </row>
    <row r="636" spans="1:7" ht="20.100000000000001" customHeight="1" x14ac:dyDescent="0.25">
      <c r="A636" s="125">
        <v>440</v>
      </c>
      <c r="B636" s="159" t="s">
        <v>7785</v>
      </c>
      <c r="C636" s="125" t="s">
        <v>3712</v>
      </c>
      <c r="D636" s="159" t="s">
        <v>7786</v>
      </c>
      <c r="E636" s="764">
        <v>40000000</v>
      </c>
      <c r="F636" s="783"/>
      <c r="G636" s="125"/>
    </row>
    <row r="637" spans="1:7" ht="20.100000000000001" customHeight="1" x14ac:dyDescent="0.25">
      <c r="A637" s="125">
        <v>441</v>
      </c>
      <c r="B637" s="159" t="s">
        <v>7787</v>
      </c>
      <c r="C637" s="125" t="s">
        <v>3712</v>
      </c>
      <c r="D637" s="159" t="s">
        <v>7788</v>
      </c>
      <c r="E637" s="764">
        <v>40000000</v>
      </c>
      <c r="F637" s="783"/>
      <c r="G637" s="125"/>
    </row>
    <row r="638" spans="1:7" ht="20.100000000000001" customHeight="1" x14ac:dyDescent="0.25">
      <c r="A638" s="125">
        <v>442</v>
      </c>
      <c r="B638" s="159" t="s">
        <v>7789</v>
      </c>
      <c r="C638" s="125" t="s">
        <v>2015</v>
      </c>
      <c r="D638" s="159" t="s">
        <v>7790</v>
      </c>
      <c r="E638" s="783"/>
      <c r="F638" s="764">
        <v>20000000</v>
      </c>
      <c r="G638" s="125" t="s">
        <v>1914</v>
      </c>
    </row>
    <row r="639" spans="1:7" ht="20.100000000000001" customHeight="1" x14ac:dyDescent="0.25">
      <c r="A639" s="125">
        <v>443</v>
      </c>
      <c r="B639" s="159" t="s">
        <v>7791</v>
      </c>
      <c r="C639" s="125" t="s">
        <v>2015</v>
      </c>
      <c r="D639" s="159" t="s">
        <v>7781</v>
      </c>
      <c r="E639" s="764">
        <v>40000000</v>
      </c>
      <c r="F639" s="783"/>
      <c r="G639" s="125"/>
    </row>
    <row r="640" spans="1:7" ht="20.100000000000001" customHeight="1" x14ac:dyDescent="0.25">
      <c r="A640" s="125">
        <v>444</v>
      </c>
      <c r="B640" s="159" t="s">
        <v>7792</v>
      </c>
      <c r="C640" s="125" t="s">
        <v>1957</v>
      </c>
      <c r="D640" s="159" t="s">
        <v>7243</v>
      </c>
      <c r="E640" s="764">
        <v>40000000</v>
      </c>
      <c r="F640" s="783"/>
      <c r="G640" s="125"/>
    </row>
    <row r="641" spans="1:7" ht="20.100000000000001" customHeight="1" x14ac:dyDescent="0.25">
      <c r="A641" s="125">
        <v>445</v>
      </c>
      <c r="B641" s="159" t="s">
        <v>7793</v>
      </c>
      <c r="C641" s="125" t="s">
        <v>3712</v>
      </c>
      <c r="D641" s="159" t="s">
        <v>7794</v>
      </c>
      <c r="E641" s="783"/>
      <c r="F641" s="764">
        <v>20000000</v>
      </c>
      <c r="G641" s="125"/>
    </row>
    <row r="642" spans="1:7" ht="20.100000000000001" customHeight="1" x14ac:dyDescent="0.25">
      <c r="A642" s="125">
        <v>446</v>
      </c>
      <c r="B642" s="159" t="s">
        <v>7795</v>
      </c>
      <c r="C642" s="125" t="s">
        <v>2015</v>
      </c>
      <c r="D642" s="159" t="s">
        <v>90</v>
      </c>
      <c r="E642" s="764">
        <v>40000000</v>
      </c>
      <c r="F642" s="783"/>
      <c r="G642" s="125"/>
    </row>
    <row r="643" spans="1:7" ht="20.100000000000001" customHeight="1" x14ac:dyDescent="0.25">
      <c r="A643" s="125">
        <v>447</v>
      </c>
      <c r="B643" s="159" t="s">
        <v>7796</v>
      </c>
      <c r="C643" s="125" t="s">
        <v>2015</v>
      </c>
      <c r="D643" s="159" t="s">
        <v>7797</v>
      </c>
      <c r="E643" s="783"/>
      <c r="F643" s="764">
        <v>20000000</v>
      </c>
      <c r="G643" s="125"/>
    </row>
    <row r="644" spans="1:7" ht="20.100000000000001" customHeight="1" x14ac:dyDescent="0.25">
      <c r="A644" s="112" t="s">
        <v>1354</v>
      </c>
      <c r="B644" s="573" t="s">
        <v>7248</v>
      </c>
      <c r="C644" s="573"/>
      <c r="D644" s="113"/>
      <c r="E644" s="781">
        <f>+SUM(E645:E688)</f>
        <v>560000000</v>
      </c>
      <c r="F644" s="781">
        <f>+SUM(F645:F688)</f>
        <v>600000000</v>
      </c>
      <c r="G644" s="488"/>
    </row>
    <row r="645" spans="1:7" ht="20.100000000000001" customHeight="1" x14ac:dyDescent="0.25">
      <c r="A645" s="125">
        <v>448</v>
      </c>
      <c r="B645" s="159" t="s">
        <v>7798</v>
      </c>
      <c r="C645" s="125" t="s">
        <v>3712</v>
      </c>
      <c r="D645" s="192" t="s">
        <v>7799</v>
      </c>
      <c r="E645" s="763"/>
      <c r="F645" s="764">
        <v>20000000</v>
      </c>
      <c r="G645" s="94"/>
    </row>
    <row r="646" spans="1:7" ht="20.100000000000001" customHeight="1" x14ac:dyDescent="0.25">
      <c r="A646" s="125">
        <v>449</v>
      </c>
      <c r="B646" s="159" t="s">
        <v>7800</v>
      </c>
      <c r="C646" s="125" t="s">
        <v>3712</v>
      </c>
      <c r="D646" s="192" t="s">
        <v>7801</v>
      </c>
      <c r="E646" s="764"/>
      <c r="F646" s="764">
        <v>20000000</v>
      </c>
      <c r="G646" s="125"/>
    </row>
    <row r="647" spans="1:7" ht="20.100000000000001" customHeight="1" x14ac:dyDescent="0.25">
      <c r="A647" s="125">
        <v>450</v>
      </c>
      <c r="B647" s="159" t="s">
        <v>7802</v>
      </c>
      <c r="C647" s="125" t="s">
        <v>3712</v>
      </c>
      <c r="D647" s="192" t="s">
        <v>7803</v>
      </c>
      <c r="E647" s="762"/>
      <c r="F647" s="764">
        <v>20000000</v>
      </c>
      <c r="G647" s="94"/>
    </row>
    <row r="648" spans="1:7" ht="20.100000000000001" customHeight="1" x14ac:dyDescent="0.25">
      <c r="A648" s="125">
        <v>451</v>
      </c>
      <c r="B648" s="159" t="s">
        <v>7804</v>
      </c>
      <c r="C648" s="125" t="s">
        <v>3712</v>
      </c>
      <c r="D648" s="192" t="s">
        <v>7271</v>
      </c>
      <c r="E648" s="764">
        <v>40000000</v>
      </c>
      <c r="F648" s="762"/>
      <c r="G648" s="94"/>
    </row>
    <row r="649" spans="1:7" ht="20.100000000000001" customHeight="1" x14ac:dyDescent="0.25">
      <c r="A649" s="125">
        <v>452</v>
      </c>
      <c r="B649" s="159" t="s">
        <v>7805</v>
      </c>
      <c r="C649" s="125" t="s">
        <v>3712</v>
      </c>
      <c r="D649" s="192" t="s">
        <v>7806</v>
      </c>
      <c r="E649" s="764">
        <v>40000000</v>
      </c>
      <c r="F649" s="763"/>
      <c r="G649" s="94"/>
    </row>
    <row r="650" spans="1:7" ht="20.100000000000001" customHeight="1" x14ac:dyDescent="0.25">
      <c r="A650" s="125">
        <v>453</v>
      </c>
      <c r="B650" s="159" t="s">
        <v>7807</v>
      </c>
      <c r="C650" s="125" t="s">
        <v>3712</v>
      </c>
      <c r="D650" s="192" t="s">
        <v>7808</v>
      </c>
      <c r="E650" s="763"/>
      <c r="F650" s="764">
        <v>20000000</v>
      </c>
      <c r="G650" s="94"/>
    </row>
    <row r="651" spans="1:7" ht="20.100000000000001" customHeight="1" x14ac:dyDescent="0.25">
      <c r="A651" s="125">
        <v>454</v>
      </c>
      <c r="B651" s="159" t="s">
        <v>7809</v>
      </c>
      <c r="C651" s="125" t="s">
        <v>3712</v>
      </c>
      <c r="D651" s="192" t="s">
        <v>7273</v>
      </c>
      <c r="E651" s="764">
        <v>40000000</v>
      </c>
      <c r="F651" s="763"/>
      <c r="G651" s="94"/>
    </row>
    <row r="652" spans="1:7" ht="20.100000000000001" customHeight="1" x14ac:dyDescent="0.25">
      <c r="A652" s="125">
        <v>455</v>
      </c>
      <c r="B652" s="159" t="s">
        <v>7810</v>
      </c>
      <c r="C652" s="125" t="s">
        <v>3712</v>
      </c>
      <c r="D652" s="192" t="s">
        <v>7811</v>
      </c>
      <c r="E652" s="763"/>
      <c r="F652" s="764">
        <v>20000000</v>
      </c>
      <c r="G652" s="94"/>
    </row>
    <row r="653" spans="1:7" ht="20.100000000000001" customHeight="1" x14ac:dyDescent="0.25">
      <c r="A653" s="125">
        <v>456</v>
      </c>
      <c r="B653" s="159" t="s">
        <v>7741</v>
      </c>
      <c r="C653" s="125" t="s">
        <v>3712</v>
      </c>
      <c r="D653" s="192" t="s">
        <v>7811</v>
      </c>
      <c r="E653" s="764">
        <v>40000000</v>
      </c>
      <c r="F653" s="763"/>
      <c r="G653" s="94"/>
    </row>
    <row r="654" spans="1:7" ht="20.100000000000001" customHeight="1" x14ac:dyDescent="0.25">
      <c r="A654" s="125">
        <v>457</v>
      </c>
      <c r="B654" s="159" t="s">
        <v>7812</v>
      </c>
      <c r="C654" s="125" t="s">
        <v>3712</v>
      </c>
      <c r="D654" s="192" t="s">
        <v>7811</v>
      </c>
      <c r="E654" s="763"/>
      <c r="F654" s="764">
        <v>20000000</v>
      </c>
      <c r="G654" s="94"/>
    </row>
    <row r="655" spans="1:7" ht="20.100000000000001" customHeight="1" x14ac:dyDescent="0.25">
      <c r="A655" s="125">
        <v>458</v>
      </c>
      <c r="B655" s="159" t="s">
        <v>7813</v>
      </c>
      <c r="C655" s="125" t="s">
        <v>3712</v>
      </c>
      <c r="D655" s="192" t="s">
        <v>7811</v>
      </c>
      <c r="E655" s="763"/>
      <c r="F655" s="764">
        <v>20000000</v>
      </c>
      <c r="G655" s="94"/>
    </row>
    <row r="656" spans="1:7" ht="20.100000000000001" customHeight="1" x14ac:dyDescent="0.25">
      <c r="A656" s="125">
        <v>459</v>
      </c>
      <c r="B656" s="159" t="s">
        <v>831</v>
      </c>
      <c r="C656" s="125" t="s">
        <v>3712</v>
      </c>
      <c r="D656" s="192" t="s">
        <v>7814</v>
      </c>
      <c r="E656" s="761"/>
      <c r="F656" s="764">
        <v>20000000</v>
      </c>
      <c r="G656" s="94"/>
    </row>
    <row r="657" spans="1:7" ht="20.100000000000001" customHeight="1" x14ac:dyDescent="0.25">
      <c r="A657" s="125">
        <v>460</v>
      </c>
      <c r="B657" s="159" t="s">
        <v>7815</v>
      </c>
      <c r="C657" s="125" t="s">
        <v>3712</v>
      </c>
      <c r="D657" s="192" t="s">
        <v>7816</v>
      </c>
      <c r="E657" s="763"/>
      <c r="F657" s="764">
        <v>20000000</v>
      </c>
      <c r="G657" s="94"/>
    </row>
    <row r="658" spans="1:7" ht="20.100000000000001" customHeight="1" x14ac:dyDescent="0.25">
      <c r="A658" s="125">
        <v>461</v>
      </c>
      <c r="B658" s="159" t="s">
        <v>7817</v>
      </c>
      <c r="C658" s="125" t="s">
        <v>3712</v>
      </c>
      <c r="D658" s="192" t="s">
        <v>7808</v>
      </c>
      <c r="E658" s="763"/>
      <c r="F658" s="764">
        <v>20000000</v>
      </c>
      <c r="G658" s="94"/>
    </row>
    <row r="659" spans="1:7" ht="20.100000000000001" customHeight="1" x14ac:dyDescent="0.25">
      <c r="A659" s="125">
        <v>462</v>
      </c>
      <c r="B659" s="159" t="s">
        <v>3812</v>
      </c>
      <c r="C659" s="125" t="s">
        <v>3712</v>
      </c>
      <c r="D659" s="192" t="s">
        <v>477</v>
      </c>
      <c r="E659" s="764">
        <v>40000000</v>
      </c>
      <c r="F659" s="763"/>
      <c r="G659" s="94"/>
    </row>
    <row r="660" spans="1:7" ht="20.100000000000001" customHeight="1" x14ac:dyDescent="0.25">
      <c r="A660" s="125">
        <v>463</v>
      </c>
      <c r="B660" s="159" t="s">
        <v>7818</v>
      </c>
      <c r="C660" s="125" t="s">
        <v>3712</v>
      </c>
      <c r="D660" s="192" t="s">
        <v>477</v>
      </c>
      <c r="E660" s="764">
        <v>40000000</v>
      </c>
      <c r="F660" s="763"/>
      <c r="G660" s="94"/>
    </row>
    <row r="661" spans="1:7" ht="20.100000000000001" customHeight="1" x14ac:dyDescent="0.25">
      <c r="A661" s="125">
        <v>464</v>
      </c>
      <c r="B661" s="159" t="s">
        <v>7819</v>
      </c>
      <c r="C661" s="125" t="s">
        <v>3712</v>
      </c>
      <c r="D661" s="192" t="s">
        <v>7253</v>
      </c>
      <c r="E661" s="763"/>
      <c r="F661" s="764">
        <v>20000000</v>
      </c>
      <c r="G661" s="94"/>
    </row>
    <row r="662" spans="1:7" ht="20.100000000000001" customHeight="1" x14ac:dyDescent="0.25">
      <c r="A662" s="125">
        <v>465</v>
      </c>
      <c r="B662" s="159" t="s">
        <v>7820</v>
      </c>
      <c r="C662" s="125" t="s">
        <v>3712</v>
      </c>
      <c r="D662" s="192" t="s">
        <v>7253</v>
      </c>
      <c r="E662" s="763"/>
      <c r="F662" s="764">
        <v>20000000</v>
      </c>
      <c r="G662" s="94"/>
    </row>
    <row r="663" spans="1:7" ht="20.100000000000001" customHeight="1" x14ac:dyDescent="0.25">
      <c r="A663" s="125">
        <v>466</v>
      </c>
      <c r="B663" s="159" t="s">
        <v>7821</v>
      </c>
      <c r="C663" s="125" t="s">
        <v>3712</v>
      </c>
      <c r="D663" s="192" t="s">
        <v>7253</v>
      </c>
      <c r="E663" s="763"/>
      <c r="F663" s="764">
        <v>20000000</v>
      </c>
      <c r="G663" s="94"/>
    </row>
    <row r="664" spans="1:7" ht="20.100000000000001" customHeight="1" x14ac:dyDescent="0.25">
      <c r="A664" s="125">
        <v>467</v>
      </c>
      <c r="B664" s="159" t="s">
        <v>7822</v>
      </c>
      <c r="C664" s="125" t="s">
        <v>3712</v>
      </c>
      <c r="D664" s="192" t="s">
        <v>7253</v>
      </c>
      <c r="E664" s="764">
        <v>40000000</v>
      </c>
      <c r="F664" s="763"/>
      <c r="G664" s="94"/>
    </row>
    <row r="665" spans="1:7" ht="20.100000000000001" customHeight="1" x14ac:dyDescent="0.25">
      <c r="A665" s="125">
        <v>468</v>
      </c>
      <c r="B665" s="159" t="s">
        <v>7823</v>
      </c>
      <c r="C665" s="125" t="s">
        <v>3712</v>
      </c>
      <c r="D665" s="192" t="s">
        <v>7253</v>
      </c>
      <c r="E665" s="763"/>
      <c r="F665" s="764">
        <v>20000000</v>
      </c>
      <c r="G665" s="94"/>
    </row>
    <row r="666" spans="1:7" ht="20.100000000000001" customHeight="1" x14ac:dyDescent="0.25">
      <c r="A666" s="125">
        <v>469</v>
      </c>
      <c r="B666" s="159" t="s">
        <v>7824</v>
      </c>
      <c r="C666" s="125" t="s">
        <v>3712</v>
      </c>
      <c r="D666" s="192" t="s">
        <v>7253</v>
      </c>
      <c r="E666" s="763"/>
      <c r="F666" s="764">
        <v>20000000</v>
      </c>
      <c r="G666" s="94"/>
    </row>
    <row r="667" spans="1:7" ht="20.100000000000001" customHeight="1" x14ac:dyDescent="0.25">
      <c r="A667" s="125">
        <v>470</v>
      </c>
      <c r="B667" s="159" t="s">
        <v>7825</v>
      </c>
      <c r="C667" s="125" t="s">
        <v>3712</v>
      </c>
      <c r="D667" s="192" t="s">
        <v>7253</v>
      </c>
      <c r="E667" s="764"/>
      <c r="F667" s="764">
        <v>20000000</v>
      </c>
      <c r="G667" s="94"/>
    </row>
    <row r="668" spans="1:7" ht="20.100000000000001" customHeight="1" x14ac:dyDescent="0.25">
      <c r="A668" s="125">
        <v>471</v>
      </c>
      <c r="B668" s="159" t="s">
        <v>7826</v>
      </c>
      <c r="C668" s="125" t="s">
        <v>3712</v>
      </c>
      <c r="D668" s="192" t="s">
        <v>7827</v>
      </c>
      <c r="E668" s="763"/>
      <c r="F668" s="764">
        <v>20000000</v>
      </c>
      <c r="G668" s="94"/>
    </row>
    <row r="669" spans="1:7" ht="20.100000000000001" customHeight="1" x14ac:dyDescent="0.25">
      <c r="A669" s="125">
        <v>472</v>
      </c>
      <c r="B669" s="159" t="s">
        <v>425</v>
      </c>
      <c r="C669" s="125" t="s">
        <v>3712</v>
      </c>
      <c r="D669" s="192" t="s">
        <v>5131</v>
      </c>
      <c r="E669" s="763"/>
      <c r="F669" s="764">
        <v>20000000</v>
      </c>
      <c r="G669" s="94"/>
    </row>
    <row r="670" spans="1:7" ht="20.100000000000001" customHeight="1" x14ac:dyDescent="0.25">
      <c r="A670" s="125">
        <v>473</v>
      </c>
      <c r="B670" s="159" t="s">
        <v>7828</v>
      </c>
      <c r="C670" s="125" t="s">
        <v>3712</v>
      </c>
      <c r="D670" s="192" t="s">
        <v>7829</v>
      </c>
      <c r="E670" s="763"/>
      <c r="F670" s="764">
        <v>20000000</v>
      </c>
      <c r="G670" s="94"/>
    </row>
    <row r="671" spans="1:7" ht="20.100000000000001" customHeight="1" x14ac:dyDescent="0.25">
      <c r="A671" s="125">
        <v>474</v>
      </c>
      <c r="B671" s="159" t="s">
        <v>7830</v>
      </c>
      <c r="C671" s="125" t="s">
        <v>3712</v>
      </c>
      <c r="D671" s="192" t="s">
        <v>7831</v>
      </c>
      <c r="E671" s="763"/>
      <c r="F671" s="764">
        <v>20000000</v>
      </c>
      <c r="G671" s="94"/>
    </row>
    <row r="672" spans="1:7" ht="20.100000000000001" customHeight="1" x14ac:dyDescent="0.25">
      <c r="A672" s="125">
        <v>475</v>
      </c>
      <c r="B672" s="159" t="s">
        <v>7832</v>
      </c>
      <c r="C672" s="125" t="s">
        <v>3712</v>
      </c>
      <c r="D672" s="192" t="s">
        <v>7833</v>
      </c>
      <c r="E672" s="764">
        <v>40000000</v>
      </c>
      <c r="F672" s="763"/>
      <c r="G672" s="94"/>
    </row>
    <row r="673" spans="1:7" ht="20.100000000000001" customHeight="1" x14ac:dyDescent="0.25">
      <c r="A673" s="125">
        <v>476</v>
      </c>
      <c r="B673" s="159" t="s">
        <v>7834</v>
      </c>
      <c r="C673" s="125" t="s">
        <v>3712</v>
      </c>
      <c r="D673" s="192" t="s">
        <v>7835</v>
      </c>
      <c r="E673" s="763"/>
      <c r="F673" s="764">
        <v>20000000</v>
      </c>
      <c r="G673" s="125"/>
    </row>
    <row r="674" spans="1:7" ht="20.100000000000001" customHeight="1" x14ac:dyDescent="0.25">
      <c r="A674" s="125">
        <v>477</v>
      </c>
      <c r="B674" s="159" t="s">
        <v>7836</v>
      </c>
      <c r="C674" s="125" t="s">
        <v>3712</v>
      </c>
      <c r="D674" s="192" t="s">
        <v>7835</v>
      </c>
      <c r="E674" s="764">
        <v>40000000</v>
      </c>
      <c r="F674" s="763"/>
      <c r="G674" s="94"/>
    </row>
    <row r="675" spans="1:7" ht="20.100000000000001" customHeight="1" x14ac:dyDescent="0.25">
      <c r="A675" s="125">
        <v>478</v>
      </c>
      <c r="B675" s="159" t="s">
        <v>7837</v>
      </c>
      <c r="C675" s="125" t="s">
        <v>3712</v>
      </c>
      <c r="D675" s="192" t="s">
        <v>7838</v>
      </c>
      <c r="E675" s="763"/>
      <c r="F675" s="764">
        <v>20000000</v>
      </c>
      <c r="G675" s="94"/>
    </row>
    <row r="676" spans="1:7" ht="20.100000000000001" customHeight="1" x14ac:dyDescent="0.25">
      <c r="A676" s="125">
        <v>479</v>
      </c>
      <c r="B676" s="159" t="s">
        <v>7839</v>
      </c>
      <c r="C676" s="125" t="s">
        <v>3712</v>
      </c>
      <c r="D676" s="192" t="s">
        <v>7835</v>
      </c>
      <c r="E676" s="763"/>
      <c r="F676" s="764">
        <v>20000000</v>
      </c>
      <c r="G676" s="125"/>
    </row>
    <row r="677" spans="1:7" ht="20.100000000000001" customHeight="1" x14ac:dyDescent="0.25">
      <c r="A677" s="125">
        <v>480</v>
      </c>
      <c r="B677" s="159" t="s">
        <v>7840</v>
      </c>
      <c r="C677" s="125" t="s">
        <v>3712</v>
      </c>
      <c r="D677" s="192" t="s">
        <v>7838</v>
      </c>
      <c r="E677" s="763"/>
      <c r="F677" s="764">
        <v>20000000</v>
      </c>
      <c r="G677" s="94"/>
    </row>
    <row r="678" spans="1:7" ht="20.100000000000001" customHeight="1" x14ac:dyDescent="0.25">
      <c r="A678" s="125">
        <v>481</v>
      </c>
      <c r="B678" s="159" t="s">
        <v>7841</v>
      </c>
      <c r="C678" s="125" t="s">
        <v>3712</v>
      </c>
      <c r="D678" s="192" t="s">
        <v>7257</v>
      </c>
      <c r="E678" s="764">
        <v>40000000</v>
      </c>
      <c r="F678" s="763"/>
      <c r="G678" s="125"/>
    </row>
    <row r="679" spans="1:7" ht="20.100000000000001" customHeight="1" x14ac:dyDescent="0.25">
      <c r="A679" s="125">
        <v>482</v>
      </c>
      <c r="B679" s="159" t="s">
        <v>7842</v>
      </c>
      <c r="C679" s="125" t="s">
        <v>3712</v>
      </c>
      <c r="D679" s="192" t="s">
        <v>7257</v>
      </c>
      <c r="E679" s="764"/>
      <c r="F679" s="764">
        <v>20000000</v>
      </c>
      <c r="G679" s="125"/>
    </row>
    <row r="680" spans="1:7" ht="20.100000000000001" customHeight="1" x14ac:dyDescent="0.25">
      <c r="A680" s="125">
        <v>483</v>
      </c>
      <c r="B680" s="159" t="s">
        <v>7843</v>
      </c>
      <c r="C680" s="125" t="s">
        <v>3712</v>
      </c>
      <c r="D680" s="192" t="s">
        <v>7261</v>
      </c>
      <c r="E680" s="763"/>
      <c r="F680" s="764">
        <v>20000000</v>
      </c>
      <c r="G680" s="125"/>
    </row>
    <row r="681" spans="1:7" ht="20.100000000000001" customHeight="1" x14ac:dyDescent="0.25">
      <c r="A681" s="125">
        <v>484</v>
      </c>
      <c r="B681" s="159" t="s">
        <v>7844</v>
      </c>
      <c r="C681" s="125" t="s">
        <v>3712</v>
      </c>
      <c r="D681" s="192" t="s">
        <v>7801</v>
      </c>
      <c r="E681" s="764">
        <v>40000000</v>
      </c>
      <c r="F681" s="763"/>
      <c r="G681" s="94" t="s">
        <v>1914</v>
      </c>
    </row>
    <row r="682" spans="1:7" ht="20.100000000000001" customHeight="1" x14ac:dyDescent="0.25">
      <c r="A682" s="125">
        <v>485</v>
      </c>
      <c r="B682" s="159" t="s">
        <v>7845</v>
      </c>
      <c r="C682" s="125" t="s">
        <v>3712</v>
      </c>
      <c r="D682" s="192" t="s">
        <v>7801</v>
      </c>
      <c r="E682" s="763"/>
      <c r="F682" s="764">
        <v>20000000</v>
      </c>
      <c r="G682" s="94"/>
    </row>
    <row r="683" spans="1:7" ht="20.100000000000001" customHeight="1" x14ac:dyDescent="0.25">
      <c r="A683" s="125">
        <v>486</v>
      </c>
      <c r="B683" s="159" t="s">
        <v>7846</v>
      </c>
      <c r="C683" s="125" t="s">
        <v>3712</v>
      </c>
      <c r="D683" s="192" t="s">
        <v>7847</v>
      </c>
      <c r="E683" s="764">
        <v>40000000</v>
      </c>
      <c r="F683" s="763"/>
      <c r="G683" s="94"/>
    </row>
    <row r="684" spans="1:7" ht="20.100000000000001" customHeight="1" x14ac:dyDescent="0.25">
      <c r="A684" s="125">
        <v>487</v>
      </c>
      <c r="B684" s="159" t="s">
        <v>5351</v>
      </c>
      <c r="C684" s="125" t="s">
        <v>3712</v>
      </c>
      <c r="D684" s="192" t="s">
        <v>7261</v>
      </c>
      <c r="E684" s="763"/>
      <c r="F684" s="764">
        <v>20000000</v>
      </c>
      <c r="G684" s="94"/>
    </row>
    <row r="685" spans="1:7" ht="20.100000000000001" customHeight="1" x14ac:dyDescent="0.25">
      <c r="A685" s="125">
        <v>488</v>
      </c>
      <c r="B685" s="159" t="s">
        <v>7848</v>
      </c>
      <c r="C685" s="125" t="s">
        <v>3712</v>
      </c>
      <c r="D685" s="192" t="s">
        <v>7261</v>
      </c>
      <c r="E685" s="763"/>
      <c r="F685" s="764">
        <v>20000000</v>
      </c>
      <c r="G685" s="125"/>
    </row>
    <row r="686" spans="1:7" ht="20.100000000000001" customHeight="1" x14ac:dyDescent="0.25">
      <c r="A686" s="125">
        <v>489</v>
      </c>
      <c r="B686" s="159" t="s">
        <v>7849</v>
      </c>
      <c r="C686" s="125" t="s">
        <v>3712</v>
      </c>
      <c r="D686" s="192" t="s">
        <v>7261</v>
      </c>
      <c r="E686" s="763"/>
      <c r="F686" s="764">
        <v>20000000</v>
      </c>
      <c r="G686" s="94"/>
    </row>
    <row r="687" spans="1:7" ht="20.100000000000001" customHeight="1" x14ac:dyDescent="0.25">
      <c r="A687" s="125">
        <v>490</v>
      </c>
      <c r="B687" s="159" t="s">
        <v>7330</v>
      </c>
      <c r="C687" s="125" t="s">
        <v>3712</v>
      </c>
      <c r="D687" s="192" t="s">
        <v>7850</v>
      </c>
      <c r="E687" s="764">
        <v>40000000</v>
      </c>
      <c r="F687" s="763"/>
      <c r="G687" s="94"/>
    </row>
    <row r="688" spans="1:7" ht="20.100000000000001" customHeight="1" x14ac:dyDescent="0.25">
      <c r="A688" s="125">
        <v>491</v>
      </c>
      <c r="B688" s="159" t="s">
        <v>7851</v>
      </c>
      <c r="C688" s="125" t="s">
        <v>3712</v>
      </c>
      <c r="D688" s="192" t="s">
        <v>7257</v>
      </c>
      <c r="E688" s="764">
        <v>40000000</v>
      </c>
      <c r="F688" s="763"/>
      <c r="G688" s="125"/>
    </row>
    <row r="689" spans="1:7" ht="20.100000000000001" customHeight="1" x14ac:dyDescent="0.25">
      <c r="A689" s="112" t="s">
        <v>1356</v>
      </c>
      <c r="B689" s="474" t="s">
        <v>7282</v>
      </c>
      <c r="C689" s="113"/>
      <c r="D689" s="113"/>
      <c r="E689" s="781">
        <f>+SUM(E690:E737)</f>
        <v>240000000</v>
      </c>
      <c r="F689" s="781">
        <f>+SUM(F690:F737)</f>
        <v>840000000</v>
      </c>
      <c r="G689" s="488"/>
    </row>
    <row r="690" spans="1:7" ht="20.100000000000001" customHeight="1" x14ac:dyDescent="0.25">
      <c r="A690" s="125">
        <v>492</v>
      </c>
      <c r="B690" s="159" t="s">
        <v>2075</v>
      </c>
      <c r="C690" s="125" t="s">
        <v>3712</v>
      </c>
      <c r="D690" s="159" t="s">
        <v>7852</v>
      </c>
      <c r="E690" s="783"/>
      <c r="F690" s="764">
        <v>20000000</v>
      </c>
      <c r="G690" s="94"/>
    </row>
    <row r="691" spans="1:7" ht="20.100000000000001" customHeight="1" x14ac:dyDescent="0.25">
      <c r="A691" s="125">
        <v>493</v>
      </c>
      <c r="B691" s="159" t="s">
        <v>7853</v>
      </c>
      <c r="C691" s="125" t="s">
        <v>3712</v>
      </c>
      <c r="D691" s="159" t="s">
        <v>7852</v>
      </c>
      <c r="E691" s="763"/>
      <c r="F691" s="764">
        <v>20000000</v>
      </c>
      <c r="G691" s="94"/>
    </row>
    <row r="692" spans="1:7" ht="20.100000000000001" customHeight="1" x14ac:dyDescent="0.25">
      <c r="A692" s="125">
        <v>494</v>
      </c>
      <c r="B692" s="159" t="s">
        <v>7854</v>
      </c>
      <c r="C692" s="125" t="s">
        <v>3712</v>
      </c>
      <c r="D692" s="159" t="s">
        <v>7852</v>
      </c>
      <c r="E692" s="763"/>
      <c r="F692" s="764">
        <v>20000000</v>
      </c>
      <c r="G692" s="94"/>
    </row>
    <row r="693" spans="1:7" ht="20.100000000000001" customHeight="1" x14ac:dyDescent="0.25">
      <c r="A693" s="125">
        <v>495</v>
      </c>
      <c r="B693" s="159" t="s">
        <v>7855</v>
      </c>
      <c r="C693" s="125" t="s">
        <v>3712</v>
      </c>
      <c r="D693" s="159" t="s">
        <v>7630</v>
      </c>
      <c r="E693" s="763"/>
      <c r="F693" s="764">
        <v>20000000</v>
      </c>
      <c r="G693" s="94"/>
    </row>
    <row r="694" spans="1:7" ht="20.100000000000001" customHeight="1" x14ac:dyDescent="0.25">
      <c r="A694" s="125">
        <v>496</v>
      </c>
      <c r="B694" s="159" t="s">
        <v>2171</v>
      </c>
      <c r="C694" s="125" t="s">
        <v>3712</v>
      </c>
      <c r="D694" s="159" t="s">
        <v>7630</v>
      </c>
      <c r="E694" s="763"/>
      <c r="F694" s="764">
        <v>20000000</v>
      </c>
      <c r="G694" s="94"/>
    </row>
    <row r="695" spans="1:7" ht="20.100000000000001" customHeight="1" x14ac:dyDescent="0.25">
      <c r="A695" s="125">
        <v>497</v>
      </c>
      <c r="B695" s="159" t="s">
        <v>7856</v>
      </c>
      <c r="C695" s="125" t="s">
        <v>3712</v>
      </c>
      <c r="D695" s="159" t="s">
        <v>7630</v>
      </c>
      <c r="E695" s="763"/>
      <c r="F695" s="764">
        <v>20000000</v>
      </c>
      <c r="G695" s="125"/>
    </row>
    <row r="696" spans="1:7" ht="20.100000000000001" customHeight="1" x14ac:dyDescent="0.25">
      <c r="A696" s="125">
        <v>498</v>
      </c>
      <c r="B696" s="159" t="s">
        <v>7857</v>
      </c>
      <c r="C696" s="125" t="s">
        <v>3712</v>
      </c>
      <c r="D696" s="159" t="s">
        <v>7858</v>
      </c>
      <c r="E696" s="763"/>
      <c r="F696" s="764">
        <v>20000000</v>
      </c>
      <c r="G696" s="94"/>
    </row>
    <row r="697" spans="1:7" ht="20.100000000000001" customHeight="1" x14ac:dyDescent="0.25">
      <c r="A697" s="125">
        <v>499</v>
      </c>
      <c r="B697" s="159" t="s">
        <v>7233</v>
      </c>
      <c r="C697" s="125" t="s">
        <v>3712</v>
      </c>
      <c r="D697" s="159" t="s">
        <v>7858</v>
      </c>
      <c r="E697" s="763"/>
      <c r="F697" s="764">
        <v>20000000</v>
      </c>
      <c r="G697" s="94"/>
    </row>
    <row r="698" spans="1:7" ht="20.100000000000001" customHeight="1" x14ac:dyDescent="0.25">
      <c r="A698" s="125">
        <v>500</v>
      </c>
      <c r="B698" s="159" t="s">
        <v>7859</v>
      </c>
      <c r="C698" s="125" t="s">
        <v>3712</v>
      </c>
      <c r="D698" s="159" t="s">
        <v>2281</v>
      </c>
      <c r="E698" s="764">
        <v>40000000</v>
      </c>
      <c r="F698" s="763"/>
      <c r="G698" s="94"/>
    </row>
    <row r="699" spans="1:7" ht="20.100000000000001" customHeight="1" x14ac:dyDescent="0.25">
      <c r="A699" s="125">
        <v>501</v>
      </c>
      <c r="B699" s="159" t="s">
        <v>7860</v>
      </c>
      <c r="C699" s="125" t="s">
        <v>3712</v>
      </c>
      <c r="D699" s="159" t="s">
        <v>2281</v>
      </c>
      <c r="E699" s="763"/>
      <c r="F699" s="764">
        <v>20000000</v>
      </c>
      <c r="G699" s="94" t="s">
        <v>1914</v>
      </c>
    </row>
    <row r="700" spans="1:7" ht="20.100000000000001" customHeight="1" x14ac:dyDescent="0.25">
      <c r="A700" s="125">
        <v>502</v>
      </c>
      <c r="B700" s="159" t="s">
        <v>2185</v>
      </c>
      <c r="C700" s="125" t="s">
        <v>3712</v>
      </c>
      <c r="D700" s="159" t="s">
        <v>2281</v>
      </c>
      <c r="E700" s="763"/>
      <c r="F700" s="764">
        <v>20000000</v>
      </c>
      <c r="G700" s="94"/>
    </row>
    <row r="701" spans="1:7" ht="20.100000000000001" customHeight="1" x14ac:dyDescent="0.25">
      <c r="A701" s="125">
        <v>503</v>
      </c>
      <c r="B701" s="159" t="s">
        <v>7861</v>
      </c>
      <c r="C701" s="125" t="s">
        <v>3712</v>
      </c>
      <c r="D701" s="159" t="s">
        <v>7862</v>
      </c>
      <c r="E701" s="763"/>
      <c r="F701" s="764">
        <v>20000000</v>
      </c>
      <c r="G701" s="94"/>
    </row>
    <row r="702" spans="1:7" ht="20.100000000000001" customHeight="1" x14ac:dyDescent="0.25">
      <c r="A702" s="125">
        <v>504</v>
      </c>
      <c r="B702" s="159" t="s">
        <v>7863</v>
      </c>
      <c r="C702" s="125" t="s">
        <v>3712</v>
      </c>
      <c r="D702" s="159" t="s">
        <v>7862</v>
      </c>
      <c r="E702" s="763"/>
      <c r="F702" s="764">
        <v>20000000</v>
      </c>
      <c r="G702" s="94"/>
    </row>
    <row r="703" spans="1:7" ht="20.100000000000001" customHeight="1" x14ac:dyDescent="0.25">
      <c r="A703" s="125">
        <v>505</v>
      </c>
      <c r="B703" s="159" t="s">
        <v>7864</v>
      </c>
      <c r="C703" s="125" t="s">
        <v>3712</v>
      </c>
      <c r="D703" s="159" t="s">
        <v>7862</v>
      </c>
      <c r="E703" s="763"/>
      <c r="F703" s="764">
        <v>20000000</v>
      </c>
      <c r="G703" s="94"/>
    </row>
    <row r="704" spans="1:7" ht="20.100000000000001" customHeight="1" x14ac:dyDescent="0.25">
      <c r="A704" s="125">
        <v>506</v>
      </c>
      <c r="B704" s="159" t="s">
        <v>574</v>
      </c>
      <c r="C704" s="125" t="s">
        <v>3712</v>
      </c>
      <c r="D704" s="159" t="s">
        <v>7862</v>
      </c>
      <c r="E704" s="763"/>
      <c r="F704" s="764">
        <v>20000000</v>
      </c>
      <c r="G704" s="94"/>
    </row>
    <row r="705" spans="1:7" ht="20.100000000000001" customHeight="1" x14ac:dyDescent="0.25">
      <c r="A705" s="125">
        <v>507</v>
      </c>
      <c r="B705" s="159" t="s">
        <v>7403</v>
      </c>
      <c r="C705" s="125" t="s">
        <v>3712</v>
      </c>
      <c r="D705" s="159" t="s">
        <v>7862</v>
      </c>
      <c r="E705" s="763"/>
      <c r="F705" s="764">
        <v>20000000</v>
      </c>
      <c r="G705" s="94"/>
    </row>
    <row r="706" spans="1:7" ht="20.100000000000001" customHeight="1" x14ac:dyDescent="0.25">
      <c r="A706" s="125">
        <v>508</v>
      </c>
      <c r="B706" s="159" t="s">
        <v>7865</v>
      </c>
      <c r="C706" s="125" t="s">
        <v>3712</v>
      </c>
      <c r="D706" s="159" t="s">
        <v>7866</v>
      </c>
      <c r="E706" s="763"/>
      <c r="F706" s="764">
        <v>20000000</v>
      </c>
      <c r="G706" s="94" t="s">
        <v>1914</v>
      </c>
    </row>
    <row r="707" spans="1:7" ht="20.100000000000001" customHeight="1" x14ac:dyDescent="0.25">
      <c r="A707" s="125">
        <v>509</v>
      </c>
      <c r="B707" s="159" t="s">
        <v>7867</v>
      </c>
      <c r="C707" s="125" t="s">
        <v>3712</v>
      </c>
      <c r="D707" s="159" t="s">
        <v>7866</v>
      </c>
      <c r="E707" s="764"/>
      <c r="F707" s="764">
        <v>20000000</v>
      </c>
      <c r="G707" s="125"/>
    </row>
    <row r="708" spans="1:7" ht="20.100000000000001" customHeight="1" x14ac:dyDescent="0.25">
      <c r="A708" s="125">
        <v>510</v>
      </c>
      <c r="B708" s="159" t="s">
        <v>2983</v>
      </c>
      <c r="C708" s="125" t="s">
        <v>3712</v>
      </c>
      <c r="D708" s="159" t="s">
        <v>7866</v>
      </c>
      <c r="E708" s="763"/>
      <c r="F708" s="764">
        <v>20000000</v>
      </c>
      <c r="G708" s="94"/>
    </row>
    <row r="709" spans="1:7" ht="20.100000000000001" customHeight="1" x14ac:dyDescent="0.25">
      <c r="A709" s="125">
        <v>511</v>
      </c>
      <c r="B709" s="159" t="s">
        <v>7868</v>
      </c>
      <c r="C709" s="125" t="s">
        <v>3712</v>
      </c>
      <c r="D709" s="159" t="s">
        <v>7284</v>
      </c>
      <c r="E709" s="763"/>
      <c r="F709" s="764">
        <v>20000000</v>
      </c>
      <c r="G709" s="94"/>
    </row>
    <row r="710" spans="1:7" ht="20.100000000000001" customHeight="1" x14ac:dyDescent="0.25">
      <c r="A710" s="125">
        <v>512</v>
      </c>
      <c r="B710" s="159" t="s">
        <v>7869</v>
      </c>
      <c r="C710" s="125" t="s">
        <v>3712</v>
      </c>
      <c r="D710" s="159" t="s">
        <v>7284</v>
      </c>
      <c r="E710" s="763"/>
      <c r="F710" s="764">
        <v>20000000</v>
      </c>
      <c r="G710" s="94"/>
    </row>
    <row r="711" spans="1:7" ht="20.100000000000001" customHeight="1" x14ac:dyDescent="0.25">
      <c r="A711" s="125">
        <v>513</v>
      </c>
      <c r="B711" s="159" t="s">
        <v>2050</v>
      </c>
      <c r="C711" s="125" t="s">
        <v>3712</v>
      </c>
      <c r="D711" s="159" t="s">
        <v>7870</v>
      </c>
      <c r="E711" s="763"/>
      <c r="F711" s="764">
        <v>20000000</v>
      </c>
      <c r="G711" s="94"/>
    </row>
    <row r="712" spans="1:7" ht="20.100000000000001" customHeight="1" x14ac:dyDescent="0.25">
      <c r="A712" s="125">
        <v>514</v>
      </c>
      <c r="B712" s="159" t="s">
        <v>7871</v>
      </c>
      <c r="C712" s="125" t="s">
        <v>3712</v>
      </c>
      <c r="D712" s="159" t="s">
        <v>7872</v>
      </c>
      <c r="E712" s="763"/>
      <c r="F712" s="764">
        <v>20000000</v>
      </c>
      <c r="G712" s="94"/>
    </row>
    <row r="713" spans="1:7" ht="20.100000000000001" customHeight="1" x14ac:dyDescent="0.25">
      <c r="A713" s="125">
        <v>515</v>
      </c>
      <c r="B713" s="159" t="s">
        <v>7873</v>
      </c>
      <c r="C713" s="125" t="s">
        <v>3712</v>
      </c>
      <c r="D713" s="159" t="s">
        <v>7872</v>
      </c>
      <c r="E713" s="763"/>
      <c r="F713" s="764">
        <v>20000000</v>
      </c>
      <c r="G713" s="94"/>
    </row>
    <row r="714" spans="1:7" ht="20.100000000000001" customHeight="1" x14ac:dyDescent="0.25">
      <c r="A714" s="125">
        <v>516</v>
      </c>
      <c r="B714" s="159" t="s">
        <v>7874</v>
      </c>
      <c r="C714" s="125" t="s">
        <v>3712</v>
      </c>
      <c r="D714" s="159" t="s">
        <v>7289</v>
      </c>
      <c r="E714" s="764">
        <v>40000000</v>
      </c>
      <c r="F714" s="763"/>
      <c r="G714" s="94"/>
    </row>
    <row r="715" spans="1:7" ht="20.100000000000001" customHeight="1" x14ac:dyDescent="0.25">
      <c r="A715" s="125">
        <v>517</v>
      </c>
      <c r="B715" s="159" t="s">
        <v>1534</v>
      </c>
      <c r="C715" s="125" t="s">
        <v>3712</v>
      </c>
      <c r="D715" s="159" t="s">
        <v>7289</v>
      </c>
      <c r="E715" s="763"/>
      <c r="F715" s="764">
        <v>20000000</v>
      </c>
      <c r="G715" s="94"/>
    </row>
    <row r="716" spans="1:7" ht="20.100000000000001" customHeight="1" x14ac:dyDescent="0.25">
      <c r="A716" s="125">
        <v>518</v>
      </c>
      <c r="B716" s="159" t="s">
        <v>7875</v>
      </c>
      <c r="C716" s="125" t="s">
        <v>3712</v>
      </c>
      <c r="D716" s="159" t="s">
        <v>7876</v>
      </c>
      <c r="E716" s="763"/>
      <c r="F716" s="764">
        <v>20000000</v>
      </c>
      <c r="G716" s="94"/>
    </row>
    <row r="717" spans="1:7" ht="20.100000000000001" customHeight="1" x14ac:dyDescent="0.25">
      <c r="A717" s="125">
        <v>519</v>
      </c>
      <c r="B717" s="159" t="s">
        <v>2115</v>
      </c>
      <c r="C717" s="125" t="s">
        <v>3712</v>
      </c>
      <c r="D717" s="159" t="s">
        <v>7876</v>
      </c>
      <c r="E717" s="763"/>
      <c r="F717" s="764">
        <v>20000000</v>
      </c>
      <c r="G717" s="94"/>
    </row>
    <row r="718" spans="1:7" ht="20.100000000000001" customHeight="1" x14ac:dyDescent="0.25">
      <c r="A718" s="125">
        <v>520</v>
      </c>
      <c r="B718" s="159" t="s">
        <v>7877</v>
      </c>
      <c r="C718" s="125" t="s">
        <v>3712</v>
      </c>
      <c r="D718" s="159" t="s">
        <v>7878</v>
      </c>
      <c r="E718" s="764">
        <v>40000000</v>
      </c>
      <c r="F718" s="763"/>
      <c r="G718" s="94"/>
    </row>
    <row r="719" spans="1:7" ht="20.100000000000001" customHeight="1" x14ac:dyDescent="0.25">
      <c r="A719" s="125">
        <v>521</v>
      </c>
      <c r="B719" s="159" t="s">
        <v>346</v>
      </c>
      <c r="C719" s="125" t="s">
        <v>3712</v>
      </c>
      <c r="D719" s="159" t="s">
        <v>7879</v>
      </c>
      <c r="E719" s="764">
        <v>40000000</v>
      </c>
      <c r="F719" s="763"/>
      <c r="G719" s="94"/>
    </row>
    <row r="720" spans="1:7" ht="20.100000000000001" customHeight="1" x14ac:dyDescent="0.25">
      <c r="A720" s="125">
        <v>522</v>
      </c>
      <c r="B720" s="159" t="s">
        <v>5247</v>
      </c>
      <c r="C720" s="125" t="s">
        <v>3712</v>
      </c>
      <c r="D720" s="159" t="s">
        <v>1179</v>
      </c>
      <c r="E720" s="763"/>
      <c r="F720" s="764">
        <v>20000000</v>
      </c>
      <c r="G720" s="94"/>
    </row>
    <row r="721" spans="1:7" ht="20.100000000000001" customHeight="1" x14ac:dyDescent="0.25">
      <c r="A721" s="125">
        <v>523</v>
      </c>
      <c r="B721" s="159" t="s">
        <v>2123</v>
      </c>
      <c r="C721" s="125" t="s">
        <v>3712</v>
      </c>
      <c r="D721" s="159" t="s">
        <v>1179</v>
      </c>
      <c r="E721" s="763"/>
      <c r="F721" s="764">
        <v>20000000</v>
      </c>
      <c r="G721" s="125"/>
    </row>
    <row r="722" spans="1:7" ht="20.100000000000001" customHeight="1" x14ac:dyDescent="0.25">
      <c r="A722" s="125">
        <v>524</v>
      </c>
      <c r="B722" s="159" t="s">
        <v>7508</v>
      </c>
      <c r="C722" s="125" t="s">
        <v>3712</v>
      </c>
      <c r="D722" s="159" t="s">
        <v>7287</v>
      </c>
      <c r="E722" s="763"/>
      <c r="F722" s="764">
        <v>20000000</v>
      </c>
      <c r="G722" s="94"/>
    </row>
    <row r="723" spans="1:7" ht="20.100000000000001" customHeight="1" x14ac:dyDescent="0.25">
      <c r="A723" s="125">
        <v>525</v>
      </c>
      <c r="B723" s="159" t="s">
        <v>7880</v>
      </c>
      <c r="C723" s="125" t="s">
        <v>3712</v>
      </c>
      <c r="D723" s="159" t="s">
        <v>7287</v>
      </c>
      <c r="E723" s="763"/>
      <c r="F723" s="764">
        <v>20000000</v>
      </c>
      <c r="G723" s="94"/>
    </row>
    <row r="724" spans="1:7" ht="20.100000000000001" customHeight="1" x14ac:dyDescent="0.25">
      <c r="A724" s="125">
        <v>526</v>
      </c>
      <c r="B724" s="159" t="s">
        <v>7881</v>
      </c>
      <c r="C724" s="125" t="s">
        <v>3712</v>
      </c>
      <c r="D724" s="159" t="s">
        <v>7287</v>
      </c>
      <c r="E724" s="763"/>
      <c r="F724" s="764">
        <v>20000000</v>
      </c>
      <c r="G724" s="94"/>
    </row>
    <row r="725" spans="1:7" ht="20.100000000000001" customHeight="1" x14ac:dyDescent="0.25">
      <c r="A725" s="125">
        <v>527</v>
      </c>
      <c r="B725" s="159" t="s">
        <v>557</v>
      </c>
      <c r="C725" s="125" t="s">
        <v>3712</v>
      </c>
      <c r="D725" s="159" t="s">
        <v>7290</v>
      </c>
      <c r="E725" s="763"/>
      <c r="F725" s="764">
        <v>20000000</v>
      </c>
      <c r="G725" s="94"/>
    </row>
    <row r="726" spans="1:7" ht="20.100000000000001" customHeight="1" x14ac:dyDescent="0.25">
      <c r="A726" s="125">
        <v>528</v>
      </c>
      <c r="B726" s="159" t="s">
        <v>399</v>
      </c>
      <c r="C726" s="125" t="s">
        <v>3712</v>
      </c>
      <c r="D726" s="159" t="s">
        <v>7290</v>
      </c>
      <c r="E726" s="763"/>
      <c r="F726" s="764">
        <v>20000000</v>
      </c>
      <c r="G726" s="125"/>
    </row>
    <row r="727" spans="1:7" ht="20.100000000000001" customHeight="1" x14ac:dyDescent="0.25">
      <c r="A727" s="125">
        <v>529</v>
      </c>
      <c r="B727" s="159" t="s">
        <v>7882</v>
      </c>
      <c r="C727" s="125" t="s">
        <v>3712</v>
      </c>
      <c r="D727" s="159" t="s">
        <v>7883</v>
      </c>
      <c r="E727" s="763"/>
      <c r="F727" s="764">
        <v>20000000</v>
      </c>
      <c r="G727" s="94"/>
    </row>
    <row r="728" spans="1:7" ht="20.100000000000001" customHeight="1" x14ac:dyDescent="0.25">
      <c r="A728" s="125">
        <v>530</v>
      </c>
      <c r="B728" s="159" t="s">
        <v>1797</v>
      </c>
      <c r="C728" s="125" t="s">
        <v>3712</v>
      </c>
      <c r="D728" s="159" t="s">
        <v>7883</v>
      </c>
      <c r="E728" s="763"/>
      <c r="F728" s="764">
        <v>20000000</v>
      </c>
      <c r="G728" s="125"/>
    </row>
    <row r="729" spans="1:7" ht="20.100000000000001" customHeight="1" x14ac:dyDescent="0.25">
      <c r="A729" s="125">
        <v>531</v>
      </c>
      <c r="B729" s="159" t="s">
        <v>7884</v>
      </c>
      <c r="C729" s="125" t="s">
        <v>3712</v>
      </c>
      <c r="D729" s="159" t="s">
        <v>7885</v>
      </c>
      <c r="E729" s="763"/>
      <c r="F729" s="764">
        <v>20000000</v>
      </c>
      <c r="G729" s="125"/>
    </row>
    <row r="730" spans="1:7" ht="20.100000000000001" customHeight="1" x14ac:dyDescent="0.25">
      <c r="A730" s="125">
        <v>532</v>
      </c>
      <c r="B730" s="159" t="s">
        <v>7155</v>
      </c>
      <c r="C730" s="125" t="s">
        <v>3712</v>
      </c>
      <c r="D730" s="159" t="s">
        <v>7886</v>
      </c>
      <c r="E730" s="763"/>
      <c r="F730" s="764">
        <v>20000000</v>
      </c>
      <c r="G730" s="94"/>
    </row>
    <row r="731" spans="1:7" ht="20.100000000000001" customHeight="1" x14ac:dyDescent="0.25">
      <c r="A731" s="125">
        <v>533</v>
      </c>
      <c r="B731" s="159" t="s">
        <v>133</v>
      </c>
      <c r="C731" s="125" t="s">
        <v>3712</v>
      </c>
      <c r="D731" s="159" t="s">
        <v>7886</v>
      </c>
      <c r="E731" s="763"/>
      <c r="F731" s="764">
        <v>20000000</v>
      </c>
      <c r="G731" s="94"/>
    </row>
    <row r="732" spans="1:7" ht="20.100000000000001" customHeight="1" x14ac:dyDescent="0.25">
      <c r="A732" s="125">
        <v>534</v>
      </c>
      <c r="B732" s="159" t="s">
        <v>7887</v>
      </c>
      <c r="C732" s="125" t="s">
        <v>3712</v>
      </c>
      <c r="D732" s="159" t="s">
        <v>7886</v>
      </c>
      <c r="E732" s="763"/>
      <c r="F732" s="764">
        <v>20000000</v>
      </c>
      <c r="G732" s="94"/>
    </row>
    <row r="733" spans="1:7" ht="20.100000000000001" customHeight="1" x14ac:dyDescent="0.25">
      <c r="A733" s="125">
        <v>535</v>
      </c>
      <c r="B733" s="159" t="s">
        <v>4521</v>
      </c>
      <c r="C733" s="125" t="s">
        <v>3712</v>
      </c>
      <c r="D733" s="159" t="s">
        <v>7878</v>
      </c>
      <c r="E733" s="763"/>
      <c r="F733" s="764">
        <v>20000000</v>
      </c>
      <c r="G733" s="94"/>
    </row>
    <row r="734" spans="1:7" ht="20.100000000000001" customHeight="1" x14ac:dyDescent="0.25">
      <c r="A734" s="125">
        <v>536</v>
      </c>
      <c r="B734" s="159" t="s">
        <v>7888</v>
      </c>
      <c r="C734" s="125" t="s">
        <v>3712</v>
      </c>
      <c r="D734" s="159" t="s">
        <v>7878</v>
      </c>
      <c r="E734" s="763"/>
      <c r="F734" s="764">
        <v>20000000</v>
      </c>
      <c r="G734" s="125"/>
    </row>
    <row r="735" spans="1:7" ht="20.100000000000001" customHeight="1" x14ac:dyDescent="0.25">
      <c r="A735" s="125">
        <v>537</v>
      </c>
      <c r="B735" s="159" t="s">
        <v>2583</v>
      </c>
      <c r="C735" s="125" t="s">
        <v>3712</v>
      </c>
      <c r="D735" s="159" t="s">
        <v>7876</v>
      </c>
      <c r="E735" s="764">
        <v>40000000</v>
      </c>
      <c r="F735" s="763"/>
      <c r="G735" s="94"/>
    </row>
    <row r="736" spans="1:7" ht="20.100000000000001" customHeight="1" x14ac:dyDescent="0.25">
      <c r="A736" s="125">
        <v>538</v>
      </c>
      <c r="B736" s="159" t="s">
        <v>4053</v>
      </c>
      <c r="C736" s="125" t="s">
        <v>3712</v>
      </c>
      <c r="D736" s="159" t="s">
        <v>7866</v>
      </c>
      <c r="E736" s="764">
        <v>40000000</v>
      </c>
      <c r="F736" s="763"/>
      <c r="G736" s="94"/>
    </row>
    <row r="737" spans="1:7" ht="20.100000000000001" customHeight="1" x14ac:dyDescent="0.25">
      <c r="A737" s="125">
        <v>539</v>
      </c>
      <c r="B737" s="159" t="s">
        <v>7889</v>
      </c>
      <c r="C737" s="125" t="s">
        <v>3712</v>
      </c>
      <c r="D737" s="159" t="s">
        <v>7878</v>
      </c>
      <c r="E737" s="763"/>
      <c r="F737" s="764">
        <v>20000000</v>
      </c>
      <c r="G737" s="94" t="s">
        <v>1914</v>
      </c>
    </row>
    <row r="738" spans="1:7" ht="20.100000000000001" customHeight="1" x14ac:dyDescent="0.25">
      <c r="A738" s="112" t="s">
        <v>1358</v>
      </c>
      <c r="B738" s="474" t="s">
        <v>7890</v>
      </c>
      <c r="C738" s="113"/>
      <c r="D738" s="113"/>
      <c r="E738" s="781">
        <f>+SUM(E739:E749)</f>
        <v>0</v>
      </c>
      <c r="F738" s="781">
        <f>+SUM(F739:F749)</f>
        <v>220000000</v>
      </c>
      <c r="G738" s="488"/>
    </row>
    <row r="739" spans="1:7" ht="20.100000000000001" customHeight="1" x14ac:dyDescent="0.25">
      <c r="A739" s="125">
        <v>540</v>
      </c>
      <c r="B739" s="159" t="s">
        <v>7891</v>
      </c>
      <c r="C739" s="125" t="s">
        <v>2015</v>
      </c>
      <c r="D739" s="159" t="s">
        <v>7281</v>
      </c>
      <c r="E739" s="783"/>
      <c r="F739" s="764">
        <v>20000000</v>
      </c>
      <c r="G739" s="125"/>
    </row>
    <row r="740" spans="1:7" ht="20.100000000000001" customHeight="1" x14ac:dyDescent="0.25">
      <c r="A740" s="125">
        <v>541</v>
      </c>
      <c r="B740" s="159" t="s">
        <v>7892</v>
      </c>
      <c r="C740" s="125" t="s">
        <v>1957</v>
      </c>
      <c r="D740" s="159" t="s">
        <v>7281</v>
      </c>
      <c r="E740" s="783"/>
      <c r="F740" s="764">
        <v>20000000</v>
      </c>
      <c r="G740" s="125"/>
    </row>
    <row r="741" spans="1:7" ht="20.100000000000001" customHeight="1" x14ac:dyDescent="0.25">
      <c r="A741" s="125">
        <v>542</v>
      </c>
      <c r="B741" s="159" t="s">
        <v>7893</v>
      </c>
      <c r="C741" s="125" t="s">
        <v>2015</v>
      </c>
      <c r="D741" s="159" t="s">
        <v>7281</v>
      </c>
      <c r="E741" s="783"/>
      <c r="F741" s="764">
        <v>20000000</v>
      </c>
      <c r="G741" s="94"/>
    </row>
    <row r="742" spans="1:7" ht="20.100000000000001" customHeight="1" x14ac:dyDescent="0.25">
      <c r="A742" s="125">
        <v>543</v>
      </c>
      <c r="B742" s="159" t="s">
        <v>7894</v>
      </c>
      <c r="C742" s="125" t="s">
        <v>3712</v>
      </c>
      <c r="D742" s="159" t="s">
        <v>7895</v>
      </c>
      <c r="E742" s="783"/>
      <c r="F742" s="764">
        <v>20000000</v>
      </c>
      <c r="G742" s="94"/>
    </row>
    <row r="743" spans="1:7" ht="20.100000000000001" customHeight="1" x14ac:dyDescent="0.25">
      <c r="A743" s="125">
        <v>544</v>
      </c>
      <c r="B743" s="159" t="s">
        <v>7896</v>
      </c>
      <c r="C743" s="125" t="s">
        <v>3712</v>
      </c>
      <c r="D743" s="159" t="s">
        <v>7897</v>
      </c>
      <c r="E743" s="783"/>
      <c r="F743" s="764">
        <v>20000000</v>
      </c>
      <c r="G743" s="125"/>
    </row>
    <row r="744" spans="1:7" ht="20.100000000000001" customHeight="1" x14ac:dyDescent="0.25">
      <c r="A744" s="125">
        <v>545</v>
      </c>
      <c r="B744" s="159" t="s">
        <v>7898</v>
      </c>
      <c r="C744" s="125" t="s">
        <v>3712</v>
      </c>
      <c r="D744" s="159" t="s">
        <v>7897</v>
      </c>
      <c r="E744" s="783"/>
      <c r="F744" s="764">
        <v>20000000</v>
      </c>
      <c r="G744" s="125"/>
    </row>
    <row r="745" spans="1:7" ht="20.100000000000001" customHeight="1" x14ac:dyDescent="0.25">
      <c r="A745" s="125">
        <v>546</v>
      </c>
      <c r="B745" s="159" t="s">
        <v>7899</v>
      </c>
      <c r="C745" s="125" t="s">
        <v>3712</v>
      </c>
      <c r="D745" s="159" t="s">
        <v>7900</v>
      </c>
      <c r="E745" s="783"/>
      <c r="F745" s="764">
        <v>20000000</v>
      </c>
      <c r="G745" s="94"/>
    </row>
    <row r="746" spans="1:7" ht="20.100000000000001" customHeight="1" x14ac:dyDescent="0.25">
      <c r="A746" s="125">
        <v>547</v>
      </c>
      <c r="B746" s="159" t="s">
        <v>7901</v>
      </c>
      <c r="C746" s="125" t="s">
        <v>3712</v>
      </c>
      <c r="D746" s="159" t="s">
        <v>7895</v>
      </c>
      <c r="E746" s="783"/>
      <c r="F746" s="764">
        <v>20000000</v>
      </c>
      <c r="G746" s="125"/>
    </row>
    <row r="747" spans="1:7" ht="20.100000000000001" customHeight="1" x14ac:dyDescent="0.25">
      <c r="A747" s="125">
        <v>548</v>
      </c>
      <c r="B747" s="159" t="s">
        <v>559</v>
      </c>
      <c r="C747" s="125" t="s">
        <v>3712</v>
      </c>
      <c r="D747" s="159" t="s">
        <v>7281</v>
      </c>
      <c r="E747" s="783"/>
      <c r="F747" s="764">
        <v>20000000</v>
      </c>
      <c r="G747" s="125"/>
    </row>
    <row r="748" spans="1:7" ht="20.100000000000001" customHeight="1" x14ac:dyDescent="0.25">
      <c r="A748" s="125">
        <v>549</v>
      </c>
      <c r="B748" s="159" t="s">
        <v>7902</v>
      </c>
      <c r="C748" s="125" t="s">
        <v>3712</v>
      </c>
      <c r="D748" s="159" t="s">
        <v>7903</v>
      </c>
      <c r="E748" s="783"/>
      <c r="F748" s="764">
        <v>20000000</v>
      </c>
      <c r="G748" s="125"/>
    </row>
    <row r="749" spans="1:7" ht="20.100000000000001" customHeight="1" x14ac:dyDescent="0.25">
      <c r="A749" s="125">
        <v>550</v>
      </c>
      <c r="B749" s="159" t="s">
        <v>7904</v>
      </c>
      <c r="C749" s="125" t="s">
        <v>3712</v>
      </c>
      <c r="D749" s="159" t="s">
        <v>7281</v>
      </c>
      <c r="E749" s="783"/>
      <c r="F749" s="764">
        <v>20000000</v>
      </c>
      <c r="G749" s="125"/>
    </row>
    <row r="750" spans="1:7" ht="20.100000000000001" customHeight="1" x14ac:dyDescent="0.25">
      <c r="A750" s="112" t="s">
        <v>1360</v>
      </c>
      <c r="B750" s="573" t="s">
        <v>7293</v>
      </c>
      <c r="C750" s="573"/>
      <c r="D750" s="113"/>
      <c r="E750" s="781">
        <f>+SUM(E751:E803)</f>
        <v>1120000000</v>
      </c>
      <c r="F750" s="781">
        <f>+SUM(F751:F803)</f>
        <v>500000000</v>
      </c>
      <c r="G750" s="488"/>
    </row>
    <row r="751" spans="1:7" ht="20.100000000000001" customHeight="1" x14ac:dyDescent="0.25">
      <c r="A751" s="125">
        <v>551</v>
      </c>
      <c r="B751" s="518" t="s">
        <v>7905</v>
      </c>
      <c r="C751" s="125" t="s">
        <v>3712</v>
      </c>
      <c r="D751" s="518" t="s">
        <v>7295</v>
      </c>
      <c r="E751" s="764">
        <v>40000000</v>
      </c>
      <c r="F751" s="784"/>
      <c r="G751" s="94"/>
    </row>
    <row r="752" spans="1:7" ht="20.100000000000001" customHeight="1" x14ac:dyDescent="0.25">
      <c r="A752" s="125">
        <v>552</v>
      </c>
      <c r="B752" s="518" t="s">
        <v>7906</v>
      </c>
      <c r="C752" s="125" t="s">
        <v>3712</v>
      </c>
      <c r="D752" s="518" t="s">
        <v>7295</v>
      </c>
      <c r="E752" s="785"/>
      <c r="F752" s="764">
        <v>20000000</v>
      </c>
      <c r="G752" s="94"/>
    </row>
    <row r="753" spans="1:7" ht="20.100000000000001" customHeight="1" x14ac:dyDescent="0.25">
      <c r="A753" s="125">
        <v>553</v>
      </c>
      <c r="B753" s="518" t="s">
        <v>7907</v>
      </c>
      <c r="C753" s="125" t="s">
        <v>3712</v>
      </c>
      <c r="D753" s="518" t="s">
        <v>7295</v>
      </c>
      <c r="E753" s="764">
        <v>40000000</v>
      </c>
      <c r="F753" s="784"/>
      <c r="G753" s="94"/>
    </row>
    <row r="754" spans="1:7" ht="20.100000000000001" customHeight="1" x14ac:dyDescent="0.25">
      <c r="A754" s="125">
        <v>554</v>
      </c>
      <c r="B754" s="518" t="s">
        <v>1458</v>
      </c>
      <c r="C754" s="125" t="s">
        <v>3712</v>
      </c>
      <c r="D754" s="518" t="s">
        <v>7295</v>
      </c>
      <c r="E754" s="764">
        <v>40000000</v>
      </c>
      <c r="F754" s="784"/>
      <c r="G754" s="94"/>
    </row>
    <row r="755" spans="1:7" ht="20.100000000000001" customHeight="1" x14ac:dyDescent="0.25">
      <c r="A755" s="125">
        <v>555</v>
      </c>
      <c r="B755" s="518" t="s">
        <v>7908</v>
      </c>
      <c r="C755" s="125" t="s">
        <v>3712</v>
      </c>
      <c r="D755" s="518" t="s">
        <v>7295</v>
      </c>
      <c r="E755" s="764">
        <v>40000000</v>
      </c>
      <c r="F755" s="784"/>
      <c r="G755" s="94"/>
    </row>
    <row r="756" spans="1:7" ht="20.100000000000001" customHeight="1" x14ac:dyDescent="0.25">
      <c r="A756" s="125">
        <v>556</v>
      </c>
      <c r="B756" s="518" t="s">
        <v>6881</v>
      </c>
      <c r="C756" s="125" t="s">
        <v>3712</v>
      </c>
      <c r="D756" s="518" t="s">
        <v>7295</v>
      </c>
      <c r="E756" s="764">
        <v>40000000</v>
      </c>
      <c r="F756" s="784"/>
      <c r="G756" s="94"/>
    </row>
    <row r="757" spans="1:7" ht="20.100000000000001" customHeight="1" x14ac:dyDescent="0.25">
      <c r="A757" s="125">
        <v>557</v>
      </c>
      <c r="B757" s="518" t="s">
        <v>7909</v>
      </c>
      <c r="C757" s="125" t="s">
        <v>3712</v>
      </c>
      <c r="D757" s="518" t="s">
        <v>7295</v>
      </c>
      <c r="E757" s="764">
        <v>40000000</v>
      </c>
      <c r="F757" s="784"/>
      <c r="G757" s="94"/>
    </row>
    <row r="758" spans="1:7" ht="20.100000000000001" customHeight="1" x14ac:dyDescent="0.25">
      <c r="A758" s="125">
        <v>558</v>
      </c>
      <c r="B758" s="518" t="s">
        <v>7910</v>
      </c>
      <c r="C758" s="125" t="s">
        <v>3712</v>
      </c>
      <c r="D758" s="518" t="s">
        <v>7295</v>
      </c>
      <c r="E758" s="764">
        <v>40000000</v>
      </c>
      <c r="F758" s="784"/>
      <c r="G758" s="94"/>
    </row>
    <row r="759" spans="1:7" ht="20.100000000000001" customHeight="1" x14ac:dyDescent="0.25">
      <c r="A759" s="125">
        <v>559</v>
      </c>
      <c r="B759" s="518" t="s">
        <v>7911</v>
      </c>
      <c r="C759" s="125" t="s">
        <v>3712</v>
      </c>
      <c r="D759" s="518" t="s">
        <v>7295</v>
      </c>
      <c r="E759" s="764">
        <v>40000000</v>
      </c>
      <c r="F759" s="784"/>
      <c r="G759" s="94"/>
    </row>
    <row r="760" spans="1:7" ht="20.100000000000001" customHeight="1" x14ac:dyDescent="0.25">
      <c r="A760" s="125">
        <v>560</v>
      </c>
      <c r="B760" s="518" t="s">
        <v>7912</v>
      </c>
      <c r="C760" s="125" t="s">
        <v>3712</v>
      </c>
      <c r="D760" s="518" t="s">
        <v>7295</v>
      </c>
      <c r="E760" s="764">
        <v>40000000</v>
      </c>
      <c r="F760" s="784"/>
      <c r="G760" s="94"/>
    </row>
    <row r="761" spans="1:7" ht="20.100000000000001" customHeight="1" x14ac:dyDescent="0.25">
      <c r="A761" s="125">
        <v>561</v>
      </c>
      <c r="B761" s="518" t="s">
        <v>7913</v>
      </c>
      <c r="C761" s="125" t="s">
        <v>3712</v>
      </c>
      <c r="D761" s="518" t="s">
        <v>7295</v>
      </c>
      <c r="E761" s="784"/>
      <c r="F761" s="764">
        <v>20000000</v>
      </c>
      <c r="G761" s="94"/>
    </row>
    <row r="762" spans="1:7" ht="20.100000000000001" customHeight="1" x14ac:dyDescent="0.25">
      <c r="A762" s="125">
        <v>562</v>
      </c>
      <c r="B762" s="518" t="s">
        <v>7914</v>
      </c>
      <c r="C762" s="125" t="s">
        <v>3712</v>
      </c>
      <c r="D762" s="518" t="s">
        <v>7295</v>
      </c>
      <c r="E762" s="784"/>
      <c r="F762" s="764">
        <v>20000000</v>
      </c>
      <c r="G762" s="94"/>
    </row>
    <row r="763" spans="1:7" ht="20.100000000000001" customHeight="1" x14ac:dyDescent="0.25">
      <c r="A763" s="125">
        <v>563</v>
      </c>
      <c r="B763" s="518" t="s">
        <v>7915</v>
      </c>
      <c r="C763" s="125" t="s">
        <v>3712</v>
      </c>
      <c r="D763" s="518" t="s">
        <v>7295</v>
      </c>
      <c r="E763" s="784"/>
      <c r="F763" s="764">
        <v>20000000</v>
      </c>
      <c r="G763" s="94"/>
    </row>
    <row r="764" spans="1:7" ht="20.100000000000001" customHeight="1" x14ac:dyDescent="0.25">
      <c r="A764" s="125">
        <v>564</v>
      </c>
      <c r="B764" s="518" t="s">
        <v>7916</v>
      </c>
      <c r="C764" s="125" t="s">
        <v>3712</v>
      </c>
      <c r="D764" s="518" t="s">
        <v>7295</v>
      </c>
      <c r="E764" s="784"/>
      <c r="F764" s="764">
        <v>20000000</v>
      </c>
      <c r="G764" s="94"/>
    </row>
    <row r="765" spans="1:7" ht="20.100000000000001" customHeight="1" x14ac:dyDescent="0.25">
      <c r="A765" s="125">
        <v>565</v>
      </c>
      <c r="B765" s="518" t="s">
        <v>7917</v>
      </c>
      <c r="C765" s="125" t="s">
        <v>3712</v>
      </c>
      <c r="D765" s="518" t="s">
        <v>7298</v>
      </c>
      <c r="E765" s="764">
        <v>40000000</v>
      </c>
      <c r="F765" s="762"/>
      <c r="G765" s="94"/>
    </row>
    <row r="766" spans="1:7" ht="20.100000000000001" customHeight="1" x14ac:dyDescent="0.25">
      <c r="A766" s="125">
        <v>566</v>
      </c>
      <c r="B766" s="518" t="s">
        <v>7918</v>
      </c>
      <c r="C766" s="125" t="s">
        <v>3712</v>
      </c>
      <c r="D766" s="518" t="s">
        <v>7298</v>
      </c>
      <c r="E766" s="764">
        <v>40000000</v>
      </c>
      <c r="F766" s="762"/>
      <c r="G766" s="94"/>
    </row>
    <row r="767" spans="1:7" ht="20.100000000000001" customHeight="1" x14ac:dyDescent="0.25">
      <c r="A767" s="125">
        <v>567</v>
      </c>
      <c r="B767" s="518" t="s">
        <v>7919</v>
      </c>
      <c r="C767" s="125" t="s">
        <v>3712</v>
      </c>
      <c r="D767" s="518" t="s">
        <v>7298</v>
      </c>
      <c r="E767" s="764">
        <v>40000000</v>
      </c>
      <c r="F767" s="762"/>
      <c r="G767" s="94"/>
    </row>
    <row r="768" spans="1:7" ht="20.100000000000001" customHeight="1" x14ac:dyDescent="0.25">
      <c r="A768" s="125">
        <v>568</v>
      </c>
      <c r="B768" s="518" t="s">
        <v>7920</v>
      </c>
      <c r="C768" s="125" t="s">
        <v>3712</v>
      </c>
      <c r="D768" s="518" t="s">
        <v>7300</v>
      </c>
      <c r="E768" s="764">
        <v>40000000</v>
      </c>
      <c r="F768" s="762"/>
      <c r="G768" s="94"/>
    </row>
    <row r="769" spans="1:7" ht="20.100000000000001" customHeight="1" x14ac:dyDescent="0.25">
      <c r="A769" s="125">
        <v>569</v>
      </c>
      <c r="B769" s="518" t="s">
        <v>7202</v>
      </c>
      <c r="C769" s="125" t="s">
        <v>3712</v>
      </c>
      <c r="D769" s="518" t="s">
        <v>7300</v>
      </c>
      <c r="E769" s="764">
        <v>40000000</v>
      </c>
      <c r="F769" s="762"/>
      <c r="G769" s="94"/>
    </row>
    <row r="770" spans="1:7" ht="20.100000000000001" customHeight="1" x14ac:dyDescent="0.25">
      <c r="A770" s="125">
        <v>570</v>
      </c>
      <c r="B770" s="518" t="s">
        <v>7921</v>
      </c>
      <c r="C770" s="125" t="s">
        <v>3712</v>
      </c>
      <c r="D770" s="518" t="s">
        <v>7300</v>
      </c>
      <c r="E770" s="764">
        <v>40000000</v>
      </c>
      <c r="F770" s="762"/>
      <c r="G770" s="94"/>
    </row>
    <row r="771" spans="1:7" ht="20.100000000000001" customHeight="1" x14ac:dyDescent="0.25">
      <c r="A771" s="125">
        <v>571</v>
      </c>
      <c r="B771" s="518" t="s">
        <v>7922</v>
      </c>
      <c r="C771" s="125" t="s">
        <v>3712</v>
      </c>
      <c r="D771" s="518" t="s">
        <v>7300</v>
      </c>
      <c r="E771" s="764">
        <v>40000000</v>
      </c>
      <c r="F771" s="762"/>
      <c r="G771" s="94"/>
    </row>
    <row r="772" spans="1:7" ht="20.100000000000001" customHeight="1" x14ac:dyDescent="0.25">
      <c r="A772" s="125">
        <v>572</v>
      </c>
      <c r="B772" s="518" t="s">
        <v>7923</v>
      </c>
      <c r="C772" s="125" t="s">
        <v>3712</v>
      </c>
      <c r="D772" s="518" t="s">
        <v>7300</v>
      </c>
      <c r="E772" s="764">
        <v>40000000</v>
      </c>
      <c r="F772" s="762"/>
      <c r="G772" s="94"/>
    </row>
    <row r="773" spans="1:7" ht="20.100000000000001" customHeight="1" x14ac:dyDescent="0.25">
      <c r="A773" s="125">
        <v>573</v>
      </c>
      <c r="B773" s="518" t="s">
        <v>7924</v>
      </c>
      <c r="C773" s="125" t="s">
        <v>3712</v>
      </c>
      <c r="D773" s="518" t="s">
        <v>7300</v>
      </c>
      <c r="E773" s="764">
        <v>40000000</v>
      </c>
      <c r="F773" s="762"/>
      <c r="G773" s="94"/>
    </row>
    <row r="774" spans="1:7" ht="20.100000000000001" customHeight="1" x14ac:dyDescent="0.25">
      <c r="A774" s="125">
        <v>574</v>
      </c>
      <c r="B774" s="518" t="s">
        <v>2012</v>
      </c>
      <c r="C774" s="125" t="s">
        <v>3712</v>
      </c>
      <c r="D774" s="518" t="s">
        <v>7300</v>
      </c>
      <c r="E774" s="762"/>
      <c r="F774" s="764">
        <v>20000000</v>
      </c>
      <c r="G774" s="94"/>
    </row>
    <row r="775" spans="1:7" ht="20.100000000000001" customHeight="1" x14ac:dyDescent="0.25">
      <c r="A775" s="125">
        <v>575</v>
      </c>
      <c r="B775" s="518" t="s">
        <v>7925</v>
      </c>
      <c r="C775" s="125" t="s">
        <v>3712</v>
      </c>
      <c r="D775" s="518" t="s">
        <v>7300</v>
      </c>
      <c r="E775" s="762"/>
      <c r="F775" s="764">
        <v>20000000</v>
      </c>
      <c r="G775" s="94"/>
    </row>
    <row r="776" spans="1:7" ht="20.100000000000001" customHeight="1" x14ac:dyDescent="0.25">
      <c r="A776" s="125">
        <v>576</v>
      </c>
      <c r="B776" s="518" t="s">
        <v>2658</v>
      </c>
      <c r="C776" s="125" t="s">
        <v>3712</v>
      </c>
      <c r="D776" s="518" t="s">
        <v>7300</v>
      </c>
      <c r="E776" s="762"/>
      <c r="F776" s="764">
        <v>20000000</v>
      </c>
      <c r="G776" s="94"/>
    </row>
    <row r="777" spans="1:7" ht="20.100000000000001" customHeight="1" x14ac:dyDescent="0.25">
      <c r="A777" s="125">
        <v>577</v>
      </c>
      <c r="B777" s="518" t="s">
        <v>18</v>
      </c>
      <c r="C777" s="125" t="s">
        <v>3712</v>
      </c>
      <c r="D777" s="518" t="s">
        <v>7300</v>
      </c>
      <c r="E777" s="764">
        <v>40000000</v>
      </c>
      <c r="F777" s="764"/>
      <c r="G777" s="94"/>
    </row>
    <row r="778" spans="1:7" ht="20.100000000000001" customHeight="1" x14ac:dyDescent="0.25">
      <c r="A778" s="125">
        <v>578</v>
      </c>
      <c r="B778" s="518" t="s">
        <v>7926</v>
      </c>
      <c r="C778" s="125" t="s">
        <v>3712</v>
      </c>
      <c r="D778" s="518" t="s">
        <v>7300</v>
      </c>
      <c r="E778" s="762"/>
      <c r="F778" s="764">
        <v>20000000</v>
      </c>
      <c r="G778" s="94"/>
    </row>
    <row r="779" spans="1:7" ht="20.100000000000001" customHeight="1" x14ac:dyDescent="0.25">
      <c r="A779" s="125">
        <v>579</v>
      </c>
      <c r="B779" s="518" t="s">
        <v>7927</v>
      </c>
      <c r="C779" s="125" t="s">
        <v>3712</v>
      </c>
      <c r="D779" s="518" t="s">
        <v>7300</v>
      </c>
      <c r="E779" s="762"/>
      <c r="F779" s="764">
        <v>20000000</v>
      </c>
      <c r="G779" s="94"/>
    </row>
    <row r="780" spans="1:7" ht="20.100000000000001" customHeight="1" x14ac:dyDescent="0.25">
      <c r="A780" s="125">
        <v>580</v>
      </c>
      <c r="B780" s="518" t="s">
        <v>7928</v>
      </c>
      <c r="C780" s="125" t="s">
        <v>3712</v>
      </c>
      <c r="D780" s="518" t="s">
        <v>7302</v>
      </c>
      <c r="E780" s="764">
        <v>40000000</v>
      </c>
      <c r="F780" s="762"/>
      <c r="G780" s="94"/>
    </row>
    <row r="781" spans="1:7" ht="20.100000000000001" customHeight="1" x14ac:dyDescent="0.25">
      <c r="A781" s="125">
        <v>581</v>
      </c>
      <c r="B781" s="518" t="s">
        <v>7929</v>
      </c>
      <c r="C781" s="125" t="s">
        <v>3712</v>
      </c>
      <c r="D781" s="518" t="s">
        <v>7302</v>
      </c>
      <c r="E781" s="764">
        <v>40000000</v>
      </c>
      <c r="F781" s="762"/>
      <c r="G781" s="94"/>
    </row>
    <row r="782" spans="1:7" ht="20.100000000000001" customHeight="1" x14ac:dyDescent="0.25">
      <c r="A782" s="125">
        <v>582</v>
      </c>
      <c r="B782" s="518" t="s">
        <v>7930</v>
      </c>
      <c r="C782" s="125" t="s">
        <v>3712</v>
      </c>
      <c r="D782" s="518" t="s">
        <v>7302</v>
      </c>
      <c r="E782" s="762"/>
      <c r="F782" s="764">
        <v>20000000</v>
      </c>
      <c r="G782" s="94"/>
    </row>
    <row r="783" spans="1:7" ht="20.100000000000001" customHeight="1" x14ac:dyDescent="0.25">
      <c r="A783" s="125">
        <v>583</v>
      </c>
      <c r="B783" s="518" t="s">
        <v>7931</v>
      </c>
      <c r="C783" s="125" t="s">
        <v>3712</v>
      </c>
      <c r="D783" s="518" t="s">
        <v>7321</v>
      </c>
      <c r="E783" s="764">
        <v>40000000</v>
      </c>
      <c r="F783" s="762"/>
      <c r="G783" s="94"/>
    </row>
    <row r="784" spans="1:7" ht="20.100000000000001" customHeight="1" x14ac:dyDescent="0.25">
      <c r="A784" s="125">
        <v>584</v>
      </c>
      <c r="B784" s="518" t="s">
        <v>7932</v>
      </c>
      <c r="C784" s="125" t="s">
        <v>3712</v>
      </c>
      <c r="D784" s="518" t="s">
        <v>7321</v>
      </c>
      <c r="E784" s="762"/>
      <c r="F784" s="764">
        <v>20000000</v>
      </c>
      <c r="G784" s="94"/>
    </row>
    <row r="785" spans="1:7" ht="20.100000000000001" customHeight="1" x14ac:dyDescent="0.25">
      <c r="A785" s="125">
        <v>585</v>
      </c>
      <c r="B785" s="518" t="s">
        <v>7933</v>
      </c>
      <c r="C785" s="125" t="s">
        <v>3712</v>
      </c>
      <c r="D785" s="518" t="s">
        <v>7321</v>
      </c>
      <c r="E785" s="762"/>
      <c r="F785" s="764">
        <v>20000000</v>
      </c>
      <c r="G785" s="94"/>
    </row>
    <row r="786" spans="1:7" ht="20.100000000000001" customHeight="1" x14ac:dyDescent="0.25">
      <c r="A786" s="125">
        <v>586</v>
      </c>
      <c r="B786" s="518" t="s">
        <v>7934</v>
      </c>
      <c r="C786" s="125" t="s">
        <v>3712</v>
      </c>
      <c r="D786" s="518" t="s">
        <v>7307</v>
      </c>
      <c r="E786" s="764">
        <v>40000000</v>
      </c>
      <c r="F786" s="762"/>
      <c r="G786" s="94"/>
    </row>
    <row r="787" spans="1:7" ht="20.100000000000001" customHeight="1" x14ac:dyDescent="0.25">
      <c r="A787" s="125">
        <v>587</v>
      </c>
      <c r="B787" s="518" t="s">
        <v>7935</v>
      </c>
      <c r="C787" s="125" t="s">
        <v>3712</v>
      </c>
      <c r="D787" s="518" t="s">
        <v>7936</v>
      </c>
      <c r="E787" s="762"/>
      <c r="F787" s="764">
        <v>20000000</v>
      </c>
      <c r="G787" s="94"/>
    </row>
    <row r="788" spans="1:7" ht="20.100000000000001" customHeight="1" x14ac:dyDescent="0.25">
      <c r="A788" s="125">
        <v>588</v>
      </c>
      <c r="B788" s="518" t="s">
        <v>7937</v>
      </c>
      <c r="C788" s="125" t="s">
        <v>3712</v>
      </c>
      <c r="D788" s="518" t="s">
        <v>7313</v>
      </c>
      <c r="E788" s="764">
        <v>40000000</v>
      </c>
      <c r="F788" s="762"/>
      <c r="G788" s="94"/>
    </row>
    <row r="789" spans="1:7" ht="20.100000000000001" customHeight="1" x14ac:dyDescent="0.25">
      <c r="A789" s="125">
        <v>589</v>
      </c>
      <c r="B789" s="518" t="s">
        <v>7938</v>
      </c>
      <c r="C789" s="125" t="s">
        <v>3712</v>
      </c>
      <c r="D789" s="518" t="s">
        <v>7313</v>
      </c>
      <c r="E789" s="764">
        <v>40000000</v>
      </c>
      <c r="F789" s="762"/>
      <c r="G789" s="94"/>
    </row>
    <row r="790" spans="1:7" ht="20.100000000000001" customHeight="1" x14ac:dyDescent="0.25">
      <c r="A790" s="125">
        <v>590</v>
      </c>
      <c r="B790" s="518" t="s">
        <v>7939</v>
      </c>
      <c r="C790" s="125" t="s">
        <v>3712</v>
      </c>
      <c r="D790" s="518" t="s">
        <v>7313</v>
      </c>
      <c r="E790" s="762"/>
      <c r="F790" s="764">
        <v>20000000</v>
      </c>
      <c r="G790" s="94"/>
    </row>
    <row r="791" spans="1:7" ht="20.100000000000001" customHeight="1" x14ac:dyDescent="0.25">
      <c r="A791" s="125">
        <v>591</v>
      </c>
      <c r="B791" s="518" t="s">
        <v>7940</v>
      </c>
      <c r="C791" s="125" t="s">
        <v>3712</v>
      </c>
      <c r="D791" s="518" t="s">
        <v>7313</v>
      </c>
      <c r="E791" s="762"/>
      <c r="F791" s="764">
        <v>20000000</v>
      </c>
      <c r="G791" s="94"/>
    </row>
    <row r="792" spans="1:7" ht="20.100000000000001" customHeight="1" x14ac:dyDescent="0.25">
      <c r="A792" s="125">
        <v>592</v>
      </c>
      <c r="B792" s="518" t="s">
        <v>7941</v>
      </c>
      <c r="C792" s="125" t="s">
        <v>3712</v>
      </c>
      <c r="D792" s="518" t="s">
        <v>7315</v>
      </c>
      <c r="E792" s="762"/>
      <c r="F792" s="764">
        <v>20000000</v>
      </c>
      <c r="G792" s="94"/>
    </row>
    <row r="793" spans="1:7" ht="20.100000000000001" customHeight="1" x14ac:dyDescent="0.25">
      <c r="A793" s="125">
        <v>593</v>
      </c>
      <c r="B793" s="518" t="s">
        <v>7942</v>
      </c>
      <c r="C793" s="125" t="s">
        <v>3712</v>
      </c>
      <c r="D793" s="518" t="s">
        <v>7317</v>
      </c>
      <c r="E793" s="762"/>
      <c r="F793" s="764">
        <v>20000000</v>
      </c>
      <c r="G793" s="94"/>
    </row>
    <row r="794" spans="1:7" ht="20.100000000000001" customHeight="1" x14ac:dyDescent="0.25">
      <c r="A794" s="125">
        <v>594</v>
      </c>
      <c r="B794" s="518" t="s">
        <v>7943</v>
      </c>
      <c r="C794" s="125" t="s">
        <v>3712</v>
      </c>
      <c r="D794" s="518" t="s">
        <v>7317</v>
      </c>
      <c r="E794" s="764">
        <v>40000000</v>
      </c>
      <c r="F794" s="762"/>
      <c r="G794" s="94"/>
    </row>
    <row r="795" spans="1:7" ht="20.100000000000001" customHeight="1" x14ac:dyDescent="0.25">
      <c r="A795" s="125">
        <v>595</v>
      </c>
      <c r="B795" s="518" t="s">
        <v>7944</v>
      </c>
      <c r="C795" s="125" t="s">
        <v>3712</v>
      </c>
      <c r="D795" s="518" t="s">
        <v>7317</v>
      </c>
      <c r="E795" s="762"/>
      <c r="F795" s="764">
        <v>20000000</v>
      </c>
      <c r="G795" s="94"/>
    </row>
    <row r="796" spans="1:7" ht="20.100000000000001" customHeight="1" x14ac:dyDescent="0.25">
      <c r="A796" s="125">
        <v>596</v>
      </c>
      <c r="B796" s="518" t="s">
        <v>7945</v>
      </c>
      <c r="C796" s="125" t="s">
        <v>3712</v>
      </c>
      <c r="D796" s="518" t="s">
        <v>7317</v>
      </c>
      <c r="E796" s="762"/>
      <c r="F796" s="764">
        <v>20000000</v>
      </c>
      <c r="G796" s="94"/>
    </row>
    <row r="797" spans="1:7" ht="20.100000000000001" customHeight="1" x14ac:dyDescent="0.25">
      <c r="A797" s="125">
        <v>597</v>
      </c>
      <c r="B797" s="518" t="s">
        <v>7946</v>
      </c>
      <c r="C797" s="125" t="s">
        <v>3712</v>
      </c>
      <c r="D797" s="518" t="s">
        <v>7317</v>
      </c>
      <c r="E797" s="762"/>
      <c r="F797" s="764">
        <v>20000000</v>
      </c>
      <c r="G797" s="94"/>
    </row>
    <row r="798" spans="1:7" ht="20.100000000000001" customHeight="1" x14ac:dyDescent="0.25">
      <c r="A798" s="125">
        <v>598</v>
      </c>
      <c r="B798" s="518" t="s">
        <v>4926</v>
      </c>
      <c r="C798" s="125" t="s">
        <v>3712</v>
      </c>
      <c r="D798" s="518" t="s">
        <v>7317</v>
      </c>
      <c r="E798" s="762"/>
      <c r="F798" s="764">
        <v>20000000</v>
      </c>
      <c r="G798" s="94"/>
    </row>
    <row r="799" spans="1:7" ht="20.100000000000001" customHeight="1" x14ac:dyDescent="0.25">
      <c r="A799" s="125">
        <v>599</v>
      </c>
      <c r="B799" s="518" t="s">
        <v>7947</v>
      </c>
      <c r="C799" s="125" t="s">
        <v>3712</v>
      </c>
      <c r="D799" s="518" t="s">
        <v>7319</v>
      </c>
      <c r="E799" s="764">
        <v>40000000</v>
      </c>
      <c r="F799" s="762"/>
      <c r="G799" s="94"/>
    </row>
    <row r="800" spans="1:7" ht="20.100000000000001" customHeight="1" x14ac:dyDescent="0.25">
      <c r="A800" s="125">
        <v>600</v>
      </c>
      <c r="B800" s="518" t="s">
        <v>7948</v>
      </c>
      <c r="C800" s="125" t="s">
        <v>3712</v>
      </c>
      <c r="D800" s="518" t="s">
        <v>7319</v>
      </c>
      <c r="E800" s="764">
        <v>40000000</v>
      </c>
      <c r="F800" s="764"/>
      <c r="G800" s="94"/>
    </row>
    <row r="801" spans="1:7" ht="20.100000000000001" customHeight="1" x14ac:dyDescent="0.25">
      <c r="A801" s="125">
        <v>601</v>
      </c>
      <c r="B801" s="518" t="s">
        <v>7949</v>
      </c>
      <c r="C801" s="125" t="s">
        <v>3712</v>
      </c>
      <c r="D801" s="518" t="s">
        <v>7319</v>
      </c>
      <c r="E801" s="762"/>
      <c r="F801" s="764">
        <v>20000000</v>
      </c>
      <c r="G801" s="94"/>
    </row>
    <row r="802" spans="1:7" ht="20.100000000000001" customHeight="1" x14ac:dyDescent="0.25">
      <c r="A802" s="125">
        <v>602</v>
      </c>
      <c r="B802" s="518" t="s">
        <v>7950</v>
      </c>
      <c r="C802" s="125" t="s">
        <v>3712</v>
      </c>
      <c r="D802" s="518" t="s">
        <v>7319</v>
      </c>
      <c r="E802" s="762"/>
      <c r="F802" s="764">
        <v>20000000</v>
      </c>
      <c r="G802" s="94"/>
    </row>
    <row r="803" spans="1:7" ht="20.100000000000001" customHeight="1" x14ac:dyDescent="0.25">
      <c r="A803" s="125">
        <v>603</v>
      </c>
      <c r="B803" s="776" t="s">
        <v>7951</v>
      </c>
      <c r="C803" s="125" t="s">
        <v>3712</v>
      </c>
      <c r="D803" s="518" t="s">
        <v>7319</v>
      </c>
      <c r="E803" s="784"/>
      <c r="F803" s="764">
        <v>20000000</v>
      </c>
      <c r="G803" s="94"/>
    </row>
    <row r="804" spans="1:7" ht="15.75" x14ac:dyDescent="0.25">
      <c r="A804" s="74" t="s">
        <v>1918</v>
      </c>
      <c r="B804" s="75"/>
      <c r="C804" s="68"/>
      <c r="D804" s="68"/>
      <c r="E804" s="68"/>
      <c r="F804" s="68"/>
      <c r="G804" s="46"/>
    </row>
    <row r="805" spans="1:7" ht="15.75" x14ac:dyDescent="0.25">
      <c r="A805" s="68" t="s">
        <v>1919</v>
      </c>
      <c r="B805" s="75"/>
      <c r="C805" s="68"/>
      <c r="D805" s="68"/>
      <c r="E805" s="68"/>
      <c r="F805" s="68"/>
      <c r="G805" s="46"/>
    </row>
    <row r="806" spans="1:7" ht="15.75" x14ac:dyDescent="0.25">
      <c r="A806" s="68" t="s">
        <v>3099</v>
      </c>
      <c r="B806" s="75"/>
      <c r="C806" s="68"/>
      <c r="D806" s="68"/>
      <c r="E806" s="68"/>
      <c r="F806" s="68"/>
      <c r="G806" s="46"/>
    </row>
  </sheetData>
  <mergeCells count="16">
    <mergeCell ref="B519:C519"/>
    <mergeCell ref="B631:C631"/>
    <mergeCell ref="B644:C644"/>
    <mergeCell ref="B750:C750"/>
    <mergeCell ref="B103:C103"/>
    <mergeCell ref="B108:C108"/>
    <mergeCell ref="B139:C139"/>
    <mergeCell ref="B304:C304"/>
    <mergeCell ref="B370:C370"/>
    <mergeCell ref="B472:C472"/>
    <mergeCell ref="B84:C84"/>
    <mergeCell ref="A1:G1"/>
    <mergeCell ref="A2:G2"/>
    <mergeCell ref="A3:G3"/>
    <mergeCell ref="A4:G4"/>
    <mergeCell ref="B44:C4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714"/>
  <sheetViews>
    <sheetView workbookViewId="0">
      <selection activeCell="D6" sqref="D6"/>
    </sheetView>
  </sheetViews>
  <sheetFormatPr defaultRowHeight="15" x14ac:dyDescent="0.25"/>
  <cols>
    <col min="1" max="1" width="7.140625" customWidth="1"/>
    <col min="2" max="2" width="22.42578125" customWidth="1"/>
    <col min="3" max="3" width="25.85546875" customWidth="1"/>
    <col min="4" max="4" width="18.28515625" customWidth="1"/>
    <col min="5" max="5" width="18.7109375" customWidth="1"/>
    <col min="6" max="6" width="15.42578125" customWidth="1"/>
  </cols>
  <sheetData>
    <row r="1" spans="1:7" ht="18.75" x14ac:dyDescent="0.3">
      <c r="A1" s="545" t="s">
        <v>8652</v>
      </c>
      <c r="B1" s="545"/>
      <c r="C1" s="545"/>
      <c r="D1" s="545"/>
      <c r="E1" s="545"/>
      <c r="F1" s="545"/>
      <c r="G1" s="545"/>
    </row>
    <row r="2" spans="1:7" ht="18.75" x14ac:dyDescent="0.3">
      <c r="A2" s="788" t="s">
        <v>7104</v>
      </c>
      <c r="B2" s="788"/>
      <c r="C2" s="788"/>
      <c r="D2" s="788"/>
      <c r="E2" s="788"/>
      <c r="F2" s="788"/>
      <c r="G2" s="788"/>
    </row>
    <row r="3" spans="1:7" ht="18.75" x14ac:dyDescent="0.3">
      <c r="A3" s="545" t="s">
        <v>7952</v>
      </c>
      <c r="B3" s="545"/>
      <c r="C3" s="545"/>
      <c r="D3" s="545"/>
      <c r="E3" s="545"/>
      <c r="F3" s="545"/>
      <c r="G3" s="545"/>
    </row>
    <row r="4" spans="1:7" ht="16.5" x14ac:dyDescent="0.25">
      <c r="A4" s="789" t="s">
        <v>1933</v>
      </c>
      <c r="B4" s="789"/>
      <c r="C4" s="789"/>
      <c r="D4" s="789"/>
      <c r="E4" s="789"/>
      <c r="F4" s="789"/>
      <c r="G4" s="789"/>
    </row>
    <row r="5" spans="1:7" ht="18.75" x14ac:dyDescent="0.3">
      <c r="A5" s="76"/>
      <c r="B5" s="76"/>
      <c r="C5" s="76"/>
      <c r="D5" s="76"/>
      <c r="E5" s="76"/>
      <c r="F5" s="76"/>
      <c r="G5" s="76"/>
    </row>
    <row r="6" spans="1:7" ht="67.5" customHeight="1" x14ac:dyDescent="0.25">
      <c r="A6" s="790" t="s">
        <v>1936</v>
      </c>
      <c r="B6" s="790" t="s">
        <v>0</v>
      </c>
      <c r="C6" s="790" t="s">
        <v>1937</v>
      </c>
      <c r="D6" s="790" t="s">
        <v>1938</v>
      </c>
      <c r="E6" s="790" t="s">
        <v>4536</v>
      </c>
      <c r="F6" s="790" t="s">
        <v>1940</v>
      </c>
      <c r="G6" s="790" t="s">
        <v>3</v>
      </c>
    </row>
    <row r="7" spans="1:7" ht="20.100000000000001" customHeight="1" x14ac:dyDescent="0.25">
      <c r="A7" s="601" t="s">
        <v>4</v>
      </c>
      <c r="B7" s="601" t="s">
        <v>5</v>
      </c>
      <c r="C7" s="601" t="s">
        <v>1380</v>
      </c>
      <c r="D7" s="601" t="s">
        <v>1381</v>
      </c>
      <c r="E7" s="601" t="s">
        <v>6</v>
      </c>
      <c r="F7" s="601" t="s">
        <v>7</v>
      </c>
      <c r="G7" s="601" t="s">
        <v>1931</v>
      </c>
    </row>
    <row r="8" spans="1:7" ht="20.100000000000001" customHeight="1" x14ac:dyDescent="0.25">
      <c r="A8" s="791" t="s">
        <v>1382</v>
      </c>
      <c r="B8" s="792" t="s">
        <v>1383</v>
      </c>
      <c r="C8" s="792"/>
      <c r="D8" s="793"/>
      <c r="E8" s="698">
        <f>E9+E33+E88+E128+E179+E211+E219+E233</f>
        <v>10240000000</v>
      </c>
      <c r="F8" s="698">
        <f>F9+F33+F88+F128+F179+F211+F219+F233</f>
        <v>680000000</v>
      </c>
      <c r="G8" s="612"/>
    </row>
    <row r="9" spans="1:7" ht="20.100000000000001" customHeight="1" x14ac:dyDescent="0.25">
      <c r="A9" s="609" t="s">
        <v>1324</v>
      </c>
      <c r="B9" s="615" t="s">
        <v>7953</v>
      </c>
      <c r="C9" s="615"/>
      <c r="D9" s="609"/>
      <c r="E9" s="657">
        <f>SUM(E10:E32)</f>
        <v>920000000</v>
      </c>
      <c r="F9" s="657">
        <f>SUM(F10:F32)</f>
        <v>0</v>
      </c>
      <c r="G9" s="612"/>
    </row>
    <row r="10" spans="1:7" ht="20.100000000000001" customHeight="1" x14ac:dyDescent="0.25">
      <c r="A10" s="606">
        <v>1</v>
      </c>
      <c r="B10" s="627" t="s">
        <v>7954</v>
      </c>
      <c r="C10" s="612" t="s">
        <v>3712</v>
      </c>
      <c r="D10" s="606" t="s">
        <v>2852</v>
      </c>
      <c r="E10" s="658">
        <v>40000000</v>
      </c>
      <c r="F10" s="650"/>
      <c r="G10" s="612"/>
    </row>
    <row r="11" spans="1:7" ht="20.100000000000001" customHeight="1" x14ac:dyDescent="0.25">
      <c r="A11" s="650">
        <v>2</v>
      </c>
      <c r="B11" s="649" t="s">
        <v>7955</v>
      </c>
      <c r="C11" s="650" t="s">
        <v>3712</v>
      </c>
      <c r="D11" s="650" t="s">
        <v>2852</v>
      </c>
      <c r="E11" s="723">
        <v>40000000</v>
      </c>
      <c r="F11" s="794"/>
      <c r="G11" s="612"/>
    </row>
    <row r="12" spans="1:7" ht="20.100000000000001" customHeight="1" x14ac:dyDescent="0.25">
      <c r="A12" s="650">
        <v>3</v>
      </c>
      <c r="B12" s="649" t="s">
        <v>7956</v>
      </c>
      <c r="C12" s="650" t="s">
        <v>1957</v>
      </c>
      <c r="D12" s="650" t="s">
        <v>2852</v>
      </c>
      <c r="E12" s="723">
        <v>40000000</v>
      </c>
      <c r="F12" s="650"/>
      <c r="G12" s="612"/>
    </row>
    <row r="13" spans="1:7" ht="20.100000000000001" customHeight="1" x14ac:dyDescent="0.25">
      <c r="A13" s="650">
        <v>4</v>
      </c>
      <c r="B13" s="649" t="s">
        <v>7957</v>
      </c>
      <c r="C13" s="650" t="s">
        <v>3712</v>
      </c>
      <c r="D13" s="650" t="s">
        <v>2852</v>
      </c>
      <c r="E13" s="723">
        <v>40000000</v>
      </c>
      <c r="F13" s="650"/>
      <c r="G13" s="612"/>
    </row>
    <row r="14" spans="1:7" ht="20.100000000000001" customHeight="1" x14ac:dyDescent="0.25">
      <c r="A14" s="650">
        <v>5</v>
      </c>
      <c r="B14" s="649" t="s">
        <v>7958</v>
      </c>
      <c r="C14" s="650" t="s">
        <v>3712</v>
      </c>
      <c r="D14" s="650" t="s">
        <v>2852</v>
      </c>
      <c r="E14" s="723">
        <v>40000000</v>
      </c>
      <c r="F14" s="723"/>
      <c r="G14" s="612"/>
    </row>
    <row r="15" spans="1:7" ht="20.100000000000001" customHeight="1" x14ac:dyDescent="0.25">
      <c r="A15" s="650">
        <v>6</v>
      </c>
      <c r="B15" s="649" t="s">
        <v>7959</v>
      </c>
      <c r="C15" s="650" t="s">
        <v>3712</v>
      </c>
      <c r="D15" s="650" t="s">
        <v>2852</v>
      </c>
      <c r="E15" s="723">
        <v>40000000</v>
      </c>
      <c r="F15" s="650"/>
      <c r="G15" s="612"/>
    </row>
    <row r="16" spans="1:7" ht="20.100000000000001" customHeight="1" x14ac:dyDescent="0.25">
      <c r="A16" s="650">
        <v>7</v>
      </c>
      <c r="B16" s="649" t="s">
        <v>7960</v>
      </c>
      <c r="C16" s="650" t="s">
        <v>3712</v>
      </c>
      <c r="D16" s="650" t="s">
        <v>7961</v>
      </c>
      <c r="E16" s="723">
        <v>40000000</v>
      </c>
      <c r="F16" s="723"/>
      <c r="G16" s="612"/>
    </row>
    <row r="17" spans="1:7" ht="20.100000000000001" customHeight="1" x14ac:dyDescent="0.25">
      <c r="A17" s="650">
        <v>8</v>
      </c>
      <c r="B17" s="649" t="s">
        <v>7962</v>
      </c>
      <c r="C17" s="650" t="s">
        <v>3712</v>
      </c>
      <c r="D17" s="650" t="s">
        <v>7961</v>
      </c>
      <c r="E17" s="723">
        <v>40000000</v>
      </c>
      <c r="F17" s="650"/>
      <c r="G17" s="612"/>
    </row>
    <row r="18" spans="1:7" ht="20.100000000000001" customHeight="1" x14ac:dyDescent="0.25">
      <c r="A18" s="650">
        <v>9</v>
      </c>
      <c r="B18" s="649" t="s">
        <v>7963</v>
      </c>
      <c r="C18" s="650" t="s">
        <v>1957</v>
      </c>
      <c r="D18" s="650" t="s">
        <v>7961</v>
      </c>
      <c r="E18" s="723">
        <v>40000000</v>
      </c>
      <c r="F18" s="723"/>
      <c r="G18" s="612"/>
    </row>
    <row r="19" spans="1:7" ht="20.100000000000001" customHeight="1" x14ac:dyDescent="0.25">
      <c r="A19" s="650">
        <v>10</v>
      </c>
      <c r="B19" s="649" t="s">
        <v>7964</v>
      </c>
      <c r="C19" s="650" t="s">
        <v>3712</v>
      </c>
      <c r="D19" s="650" t="s">
        <v>7965</v>
      </c>
      <c r="E19" s="723">
        <v>40000000</v>
      </c>
      <c r="F19" s="650"/>
      <c r="G19" s="612"/>
    </row>
    <row r="20" spans="1:7" ht="20.100000000000001" customHeight="1" x14ac:dyDescent="0.25">
      <c r="A20" s="650">
        <v>11</v>
      </c>
      <c r="B20" s="649" t="s">
        <v>7966</v>
      </c>
      <c r="C20" s="612" t="s">
        <v>2015</v>
      </c>
      <c r="D20" s="650" t="s">
        <v>7965</v>
      </c>
      <c r="E20" s="723">
        <v>40000000</v>
      </c>
      <c r="F20" s="650"/>
      <c r="G20" s="612"/>
    </row>
    <row r="21" spans="1:7" ht="20.100000000000001" customHeight="1" x14ac:dyDescent="0.25">
      <c r="A21" s="650">
        <v>12</v>
      </c>
      <c r="B21" s="649" t="s">
        <v>7967</v>
      </c>
      <c r="C21" s="650" t="s">
        <v>3712</v>
      </c>
      <c r="D21" s="650" t="s">
        <v>7965</v>
      </c>
      <c r="E21" s="723">
        <v>40000000</v>
      </c>
      <c r="F21" s="650"/>
      <c r="G21" s="612"/>
    </row>
    <row r="22" spans="1:7" ht="20.100000000000001" customHeight="1" x14ac:dyDescent="0.25">
      <c r="A22" s="650">
        <v>13</v>
      </c>
      <c r="B22" s="649" t="s">
        <v>7968</v>
      </c>
      <c r="C22" s="650" t="s">
        <v>3712</v>
      </c>
      <c r="D22" s="650" t="s">
        <v>7965</v>
      </c>
      <c r="E22" s="723">
        <v>40000000</v>
      </c>
      <c r="F22" s="650"/>
      <c r="G22" s="612"/>
    </row>
    <row r="23" spans="1:7" ht="20.100000000000001" customHeight="1" x14ac:dyDescent="0.25">
      <c r="A23" s="650">
        <v>14</v>
      </c>
      <c r="B23" s="649" t="s">
        <v>5208</v>
      </c>
      <c r="C23" s="650" t="s">
        <v>3712</v>
      </c>
      <c r="D23" s="650" t="s">
        <v>7969</v>
      </c>
      <c r="E23" s="723">
        <v>40000000</v>
      </c>
      <c r="F23" s="650"/>
      <c r="G23" s="612"/>
    </row>
    <row r="24" spans="1:7" ht="20.100000000000001" customHeight="1" x14ac:dyDescent="0.25">
      <c r="A24" s="650">
        <v>15</v>
      </c>
      <c r="B24" s="649" t="s">
        <v>7970</v>
      </c>
      <c r="C24" s="650" t="s">
        <v>3712</v>
      </c>
      <c r="D24" s="650" t="s">
        <v>7971</v>
      </c>
      <c r="E24" s="723">
        <v>40000000</v>
      </c>
      <c r="F24" s="723"/>
      <c r="G24" s="612"/>
    </row>
    <row r="25" spans="1:7" ht="20.100000000000001" customHeight="1" x14ac:dyDescent="0.25">
      <c r="A25" s="650">
        <v>16</v>
      </c>
      <c r="B25" s="649" t="s">
        <v>7972</v>
      </c>
      <c r="C25" s="650" t="s">
        <v>3712</v>
      </c>
      <c r="D25" s="650" t="s">
        <v>7971</v>
      </c>
      <c r="E25" s="723">
        <v>40000000</v>
      </c>
      <c r="F25" s="723"/>
      <c r="G25" s="612"/>
    </row>
    <row r="26" spans="1:7" ht="20.100000000000001" customHeight="1" x14ac:dyDescent="0.25">
      <c r="A26" s="650">
        <v>17</v>
      </c>
      <c r="B26" s="649" t="s">
        <v>2763</v>
      </c>
      <c r="C26" s="650" t="s">
        <v>3712</v>
      </c>
      <c r="D26" s="650" t="s">
        <v>7973</v>
      </c>
      <c r="E26" s="723">
        <v>40000000</v>
      </c>
      <c r="F26" s="723"/>
      <c r="G26" s="612"/>
    </row>
    <row r="27" spans="1:7" ht="20.100000000000001" customHeight="1" x14ac:dyDescent="0.25">
      <c r="A27" s="650">
        <v>18</v>
      </c>
      <c r="B27" s="649" t="s">
        <v>7974</v>
      </c>
      <c r="C27" s="612" t="s">
        <v>2015</v>
      </c>
      <c r="D27" s="650" t="s">
        <v>7975</v>
      </c>
      <c r="E27" s="723">
        <v>40000000</v>
      </c>
      <c r="F27" s="650"/>
      <c r="G27" s="612"/>
    </row>
    <row r="28" spans="1:7" ht="20.100000000000001" customHeight="1" x14ac:dyDescent="0.25">
      <c r="A28" s="650">
        <v>19</v>
      </c>
      <c r="B28" s="649" t="s">
        <v>7976</v>
      </c>
      <c r="C28" s="650" t="s">
        <v>3712</v>
      </c>
      <c r="D28" s="650" t="s">
        <v>7977</v>
      </c>
      <c r="E28" s="723">
        <v>40000000</v>
      </c>
      <c r="F28" s="723"/>
      <c r="G28" s="612"/>
    </row>
    <row r="29" spans="1:7" ht="20.100000000000001" customHeight="1" x14ac:dyDescent="0.25">
      <c r="A29" s="650">
        <v>20</v>
      </c>
      <c r="B29" s="649" t="s">
        <v>7978</v>
      </c>
      <c r="C29" s="650" t="s">
        <v>3712</v>
      </c>
      <c r="D29" s="650" t="s">
        <v>7977</v>
      </c>
      <c r="E29" s="723">
        <v>40000000</v>
      </c>
      <c r="F29" s="650"/>
      <c r="G29" s="612"/>
    </row>
    <row r="30" spans="1:7" ht="20.100000000000001" customHeight="1" x14ac:dyDescent="0.25">
      <c r="A30" s="650">
        <v>21</v>
      </c>
      <c r="B30" s="649" t="s">
        <v>2098</v>
      </c>
      <c r="C30" s="650" t="s">
        <v>3712</v>
      </c>
      <c r="D30" s="650" t="s">
        <v>7977</v>
      </c>
      <c r="E30" s="723">
        <v>40000000</v>
      </c>
      <c r="F30" s="650"/>
      <c r="G30" s="612"/>
    </row>
    <row r="31" spans="1:7" ht="20.100000000000001" customHeight="1" x14ac:dyDescent="0.25">
      <c r="A31" s="650">
        <v>22</v>
      </c>
      <c r="B31" s="649" t="s">
        <v>7979</v>
      </c>
      <c r="C31" s="650" t="s">
        <v>3712</v>
      </c>
      <c r="D31" s="650" t="s">
        <v>7980</v>
      </c>
      <c r="E31" s="723">
        <v>40000000</v>
      </c>
      <c r="F31" s="650"/>
      <c r="G31" s="612"/>
    </row>
    <row r="32" spans="1:7" ht="20.100000000000001" customHeight="1" x14ac:dyDescent="0.25">
      <c r="A32" s="650">
        <v>23</v>
      </c>
      <c r="B32" s="649" t="s">
        <v>7981</v>
      </c>
      <c r="C32" s="650" t="s">
        <v>3712</v>
      </c>
      <c r="D32" s="650" t="s">
        <v>7982</v>
      </c>
      <c r="E32" s="723">
        <v>40000000</v>
      </c>
      <c r="F32" s="650"/>
      <c r="G32" s="612"/>
    </row>
    <row r="33" spans="1:7" ht="20.100000000000001" customHeight="1" x14ac:dyDescent="0.25">
      <c r="A33" s="795" t="s">
        <v>1326</v>
      </c>
      <c r="B33" s="796" t="s">
        <v>7983</v>
      </c>
      <c r="C33" s="796"/>
      <c r="D33" s="795"/>
      <c r="E33" s="720">
        <f>SUM(E34:E87)</f>
        <v>2160000000</v>
      </c>
      <c r="F33" s="795"/>
      <c r="G33" s="612"/>
    </row>
    <row r="34" spans="1:7" ht="20.100000000000001" customHeight="1" x14ac:dyDescent="0.25">
      <c r="A34" s="650">
        <v>24</v>
      </c>
      <c r="B34" s="649" t="s">
        <v>2141</v>
      </c>
      <c r="C34" s="650" t="s">
        <v>1957</v>
      </c>
      <c r="D34" s="650" t="s">
        <v>7984</v>
      </c>
      <c r="E34" s="723">
        <v>40000000</v>
      </c>
      <c r="F34" s="723"/>
      <c r="G34" s="612"/>
    </row>
    <row r="35" spans="1:7" ht="20.100000000000001" customHeight="1" x14ac:dyDescent="0.25">
      <c r="A35" s="650">
        <v>25</v>
      </c>
      <c r="B35" s="649" t="s">
        <v>2012</v>
      </c>
      <c r="C35" s="650" t="s">
        <v>1957</v>
      </c>
      <c r="D35" s="650" t="s">
        <v>7984</v>
      </c>
      <c r="E35" s="723">
        <v>40000000</v>
      </c>
      <c r="F35" s="723"/>
      <c r="G35" s="612"/>
    </row>
    <row r="36" spans="1:7" ht="20.100000000000001" customHeight="1" x14ac:dyDescent="0.25">
      <c r="A36" s="650">
        <v>26</v>
      </c>
      <c r="B36" s="649" t="s">
        <v>7985</v>
      </c>
      <c r="C36" s="650" t="s">
        <v>3712</v>
      </c>
      <c r="D36" s="650" t="s">
        <v>7984</v>
      </c>
      <c r="E36" s="723">
        <v>40000000</v>
      </c>
      <c r="F36" s="650"/>
      <c r="G36" s="612"/>
    </row>
    <row r="37" spans="1:7" ht="20.100000000000001" customHeight="1" x14ac:dyDescent="0.25">
      <c r="A37" s="650">
        <v>27</v>
      </c>
      <c r="B37" s="649" t="s">
        <v>7986</v>
      </c>
      <c r="C37" s="650" t="s">
        <v>3712</v>
      </c>
      <c r="D37" s="650" t="s">
        <v>7984</v>
      </c>
      <c r="E37" s="723">
        <v>40000000</v>
      </c>
      <c r="F37" s="723"/>
      <c r="G37" s="612"/>
    </row>
    <row r="38" spans="1:7" ht="20.100000000000001" customHeight="1" x14ac:dyDescent="0.25">
      <c r="A38" s="650">
        <v>28</v>
      </c>
      <c r="B38" s="649" t="s">
        <v>7987</v>
      </c>
      <c r="C38" s="650" t="s">
        <v>3712</v>
      </c>
      <c r="D38" s="650" t="s">
        <v>7984</v>
      </c>
      <c r="E38" s="723">
        <v>40000000</v>
      </c>
      <c r="F38" s="650"/>
      <c r="G38" s="612"/>
    </row>
    <row r="39" spans="1:7" ht="20.100000000000001" customHeight="1" x14ac:dyDescent="0.25">
      <c r="A39" s="650">
        <v>29</v>
      </c>
      <c r="B39" s="649" t="s">
        <v>7988</v>
      </c>
      <c r="C39" s="650" t="s">
        <v>3712</v>
      </c>
      <c r="D39" s="650" t="s">
        <v>7984</v>
      </c>
      <c r="E39" s="723">
        <v>40000000</v>
      </c>
      <c r="F39" s="723"/>
      <c r="G39" s="612"/>
    </row>
    <row r="40" spans="1:7" ht="20.100000000000001" customHeight="1" x14ac:dyDescent="0.25">
      <c r="A40" s="650">
        <v>30</v>
      </c>
      <c r="B40" s="649" t="s">
        <v>7989</v>
      </c>
      <c r="C40" s="650" t="s">
        <v>3712</v>
      </c>
      <c r="D40" s="650" t="s">
        <v>7984</v>
      </c>
      <c r="E40" s="723">
        <v>40000000</v>
      </c>
      <c r="F40" s="650"/>
      <c r="G40" s="612"/>
    </row>
    <row r="41" spans="1:7" ht="20.100000000000001" customHeight="1" x14ac:dyDescent="0.25">
      <c r="A41" s="650">
        <v>31</v>
      </c>
      <c r="B41" s="649" t="s">
        <v>7990</v>
      </c>
      <c r="C41" s="650" t="s">
        <v>3712</v>
      </c>
      <c r="D41" s="650" t="s">
        <v>7984</v>
      </c>
      <c r="E41" s="723">
        <v>40000000</v>
      </c>
      <c r="F41" s="650"/>
      <c r="G41" s="612"/>
    </row>
    <row r="42" spans="1:7" ht="20.100000000000001" customHeight="1" x14ac:dyDescent="0.25">
      <c r="A42" s="650">
        <v>32</v>
      </c>
      <c r="B42" s="649" t="s">
        <v>7991</v>
      </c>
      <c r="C42" s="650" t="s">
        <v>3712</v>
      </c>
      <c r="D42" s="650" t="s">
        <v>7984</v>
      </c>
      <c r="E42" s="723">
        <v>40000000</v>
      </c>
      <c r="F42" s="650"/>
      <c r="G42" s="612"/>
    </row>
    <row r="43" spans="1:7" ht="20.100000000000001" customHeight="1" x14ac:dyDescent="0.25">
      <c r="A43" s="650">
        <v>33</v>
      </c>
      <c r="B43" s="649" t="s">
        <v>7992</v>
      </c>
      <c r="C43" s="650" t="s">
        <v>3712</v>
      </c>
      <c r="D43" s="650" t="s">
        <v>7984</v>
      </c>
      <c r="E43" s="723">
        <v>40000000</v>
      </c>
      <c r="F43" s="723"/>
      <c r="G43" s="612"/>
    </row>
    <row r="44" spans="1:7" ht="20.100000000000001" customHeight="1" x14ac:dyDescent="0.25">
      <c r="A44" s="650">
        <v>34</v>
      </c>
      <c r="B44" s="649" t="s">
        <v>7993</v>
      </c>
      <c r="C44" s="650" t="s">
        <v>3712</v>
      </c>
      <c r="D44" s="650" t="s">
        <v>7984</v>
      </c>
      <c r="E44" s="723">
        <v>40000000</v>
      </c>
      <c r="F44" s="650"/>
      <c r="G44" s="612"/>
    </row>
    <row r="45" spans="1:7" ht="20.100000000000001" customHeight="1" x14ac:dyDescent="0.25">
      <c r="A45" s="650">
        <v>35</v>
      </c>
      <c r="B45" s="649" t="s">
        <v>2725</v>
      </c>
      <c r="C45" s="650" t="s">
        <v>3712</v>
      </c>
      <c r="D45" s="650" t="s">
        <v>7984</v>
      </c>
      <c r="E45" s="723">
        <v>40000000</v>
      </c>
      <c r="F45" s="650"/>
      <c r="G45" s="612"/>
    </row>
    <row r="46" spans="1:7" ht="20.100000000000001" customHeight="1" x14ac:dyDescent="0.25">
      <c r="A46" s="650">
        <v>36</v>
      </c>
      <c r="B46" s="649" t="s">
        <v>7994</v>
      </c>
      <c r="C46" s="650" t="s">
        <v>3712</v>
      </c>
      <c r="D46" s="650" t="s">
        <v>7984</v>
      </c>
      <c r="E46" s="723">
        <v>40000000</v>
      </c>
      <c r="F46" s="723"/>
      <c r="G46" s="612"/>
    </row>
    <row r="47" spans="1:7" ht="20.100000000000001" customHeight="1" x14ac:dyDescent="0.25">
      <c r="A47" s="650">
        <v>37</v>
      </c>
      <c r="B47" s="649" t="s">
        <v>7995</v>
      </c>
      <c r="C47" s="650" t="s">
        <v>3712</v>
      </c>
      <c r="D47" s="650" t="s">
        <v>7984</v>
      </c>
      <c r="E47" s="723">
        <v>40000000</v>
      </c>
      <c r="F47" s="650"/>
      <c r="G47" s="612"/>
    </row>
    <row r="48" spans="1:7" ht="20.100000000000001" customHeight="1" x14ac:dyDescent="0.25">
      <c r="A48" s="650">
        <v>38</v>
      </c>
      <c r="B48" s="649" t="s">
        <v>7996</v>
      </c>
      <c r="C48" s="650" t="s">
        <v>3712</v>
      </c>
      <c r="D48" s="650" t="s">
        <v>7984</v>
      </c>
      <c r="E48" s="723">
        <v>40000000</v>
      </c>
      <c r="F48" s="723"/>
      <c r="G48" s="612"/>
    </row>
    <row r="49" spans="1:7" ht="20.100000000000001" customHeight="1" x14ac:dyDescent="0.25">
      <c r="A49" s="650">
        <v>39</v>
      </c>
      <c r="B49" s="649" t="s">
        <v>7997</v>
      </c>
      <c r="C49" s="650" t="s">
        <v>3712</v>
      </c>
      <c r="D49" s="650" t="s">
        <v>7984</v>
      </c>
      <c r="E49" s="723">
        <v>40000000</v>
      </c>
      <c r="F49" s="723"/>
      <c r="G49" s="612"/>
    </row>
    <row r="50" spans="1:7" ht="20.100000000000001" customHeight="1" x14ac:dyDescent="0.25">
      <c r="A50" s="650">
        <v>40</v>
      </c>
      <c r="B50" s="649" t="s">
        <v>7998</v>
      </c>
      <c r="C50" s="650" t="s">
        <v>3712</v>
      </c>
      <c r="D50" s="650" t="s">
        <v>2135</v>
      </c>
      <c r="E50" s="723">
        <v>40000000</v>
      </c>
      <c r="F50" s="650"/>
      <c r="G50" s="612"/>
    </row>
    <row r="51" spans="1:7" ht="20.100000000000001" customHeight="1" x14ac:dyDescent="0.25">
      <c r="A51" s="650">
        <v>41</v>
      </c>
      <c r="B51" s="649" t="s">
        <v>7999</v>
      </c>
      <c r="C51" s="650" t="s">
        <v>3712</v>
      </c>
      <c r="D51" s="650" t="s">
        <v>2135</v>
      </c>
      <c r="E51" s="723">
        <v>40000000</v>
      </c>
      <c r="F51" s="650"/>
      <c r="G51" s="612"/>
    </row>
    <row r="52" spans="1:7" ht="20.100000000000001" customHeight="1" x14ac:dyDescent="0.25">
      <c r="A52" s="650">
        <v>42</v>
      </c>
      <c r="B52" s="649" t="s">
        <v>4095</v>
      </c>
      <c r="C52" s="650" t="s">
        <v>3712</v>
      </c>
      <c r="D52" s="650" t="s">
        <v>2135</v>
      </c>
      <c r="E52" s="723">
        <v>40000000</v>
      </c>
      <c r="F52" s="650"/>
      <c r="G52" s="612"/>
    </row>
    <row r="53" spans="1:7" ht="20.100000000000001" customHeight="1" x14ac:dyDescent="0.25">
      <c r="A53" s="650">
        <v>43</v>
      </c>
      <c r="B53" s="649" t="s">
        <v>8000</v>
      </c>
      <c r="C53" s="650" t="s">
        <v>3712</v>
      </c>
      <c r="D53" s="650" t="s">
        <v>8001</v>
      </c>
      <c r="E53" s="723">
        <v>40000000</v>
      </c>
      <c r="F53" s="723"/>
      <c r="G53" s="612"/>
    </row>
    <row r="54" spans="1:7" ht="20.100000000000001" customHeight="1" x14ac:dyDescent="0.25">
      <c r="A54" s="650">
        <v>44</v>
      </c>
      <c r="B54" s="649" t="s">
        <v>21</v>
      </c>
      <c r="C54" s="650" t="s">
        <v>3712</v>
      </c>
      <c r="D54" s="650" t="s">
        <v>8001</v>
      </c>
      <c r="E54" s="723">
        <v>40000000</v>
      </c>
      <c r="F54" s="650"/>
      <c r="G54" s="612"/>
    </row>
    <row r="55" spans="1:7" ht="20.100000000000001" customHeight="1" x14ac:dyDescent="0.25">
      <c r="A55" s="650">
        <v>45</v>
      </c>
      <c r="B55" s="649" t="s">
        <v>8002</v>
      </c>
      <c r="C55" s="650" t="s">
        <v>1957</v>
      </c>
      <c r="D55" s="650" t="s">
        <v>8001</v>
      </c>
      <c r="E55" s="723">
        <v>40000000</v>
      </c>
      <c r="F55" s="723"/>
      <c r="G55" s="612"/>
    </row>
    <row r="56" spans="1:7" ht="20.100000000000001" customHeight="1" x14ac:dyDescent="0.25">
      <c r="A56" s="650">
        <v>46</v>
      </c>
      <c r="B56" s="649" t="s">
        <v>8003</v>
      </c>
      <c r="C56" s="612" t="s">
        <v>2015</v>
      </c>
      <c r="D56" s="650" t="s">
        <v>8001</v>
      </c>
      <c r="E56" s="723">
        <v>40000000</v>
      </c>
      <c r="F56" s="723"/>
      <c r="G56" s="612"/>
    </row>
    <row r="57" spans="1:7" ht="20.100000000000001" customHeight="1" x14ac:dyDescent="0.25">
      <c r="A57" s="650">
        <v>47</v>
      </c>
      <c r="B57" s="649" t="s">
        <v>2561</v>
      </c>
      <c r="C57" s="650" t="s">
        <v>3712</v>
      </c>
      <c r="D57" s="650" t="s">
        <v>8001</v>
      </c>
      <c r="E57" s="723">
        <v>40000000</v>
      </c>
      <c r="F57" s="650"/>
      <c r="G57" s="612"/>
    </row>
    <row r="58" spans="1:7" ht="20.100000000000001" customHeight="1" x14ac:dyDescent="0.25">
      <c r="A58" s="650">
        <v>48</v>
      </c>
      <c r="B58" s="649" t="s">
        <v>8004</v>
      </c>
      <c r="C58" s="650" t="s">
        <v>1957</v>
      </c>
      <c r="D58" s="650" t="s">
        <v>8005</v>
      </c>
      <c r="E58" s="723">
        <v>40000000</v>
      </c>
      <c r="F58" s="723"/>
      <c r="G58" s="612"/>
    </row>
    <row r="59" spans="1:7" ht="20.100000000000001" customHeight="1" x14ac:dyDescent="0.25">
      <c r="A59" s="650">
        <v>49</v>
      </c>
      <c r="B59" s="649" t="s">
        <v>7444</v>
      </c>
      <c r="C59" s="650" t="s">
        <v>3712</v>
      </c>
      <c r="D59" s="650" t="s">
        <v>8006</v>
      </c>
      <c r="E59" s="723">
        <v>40000000</v>
      </c>
      <c r="F59" s="723"/>
      <c r="G59" s="612"/>
    </row>
    <row r="60" spans="1:7" ht="20.100000000000001" customHeight="1" x14ac:dyDescent="0.25">
      <c r="A60" s="650">
        <v>50</v>
      </c>
      <c r="B60" s="649" t="s">
        <v>8007</v>
      </c>
      <c r="C60" s="650" t="s">
        <v>3712</v>
      </c>
      <c r="D60" s="650" t="s">
        <v>8008</v>
      </c>
      <c r="E60" s="723">
        <v>40000000</v>
      </c>
      <c r="F60" s="723"/>
      <c r="G60" s="612"/>
    </row>
    <row r="61" spans="1:7" ht="20.100000000000001" customHeight="1" x14ac:dyDescent="0.25">
      <c r="A61" s="650">
        <v>51</v>
      </c>
      <c r="B61" s="649" t="s">
        <v>25</v>
      </c>
      <c r="C61" s="650" t="s">
        <v>3712</v>
      </c>
      <c r="D61" s="650" t="s">
        <v>8008</v>
      </c>
      <c r="E61" s="723">
        <v>40000000</v>
      </c>
      <c r="F61" s="723"/>
      <c r="G61" s="612"/>
    </row>
    <row r="62" spans="1:7" ht="20.100000000000001" customHeight="1" x14ac:dyDescent="0.25">
      <c r="A62" s="650">
        <v>52</v>
      </c>
      <c r="B62" s="649" t="s">
        <v>8009</v>
      </c>
      <c r="C62" s="650" t="s">
        <v>3712</v>
      </c>
      <c r="D62" s="650" t="s">
        <v>8010</v>
      </c>
      <c r="E62" s="723">
        <v>40000000</v>
      </c>
      <c r="F62" s="723"/>
      <c r="G62" s="612"/>
    </row>
    <row r="63" spans="1:7" ht="20.100000000000001" customHeight="1" x14ac:dyDescent="0.25">
      <c r="A63" s="650">
        <v>53</v>
      </c>
      <c r="B63" s="649" t="s">
        <v>8011</v>
      </c>
      <c r="C63" s="650" t="s">
        <v>3712</v>
      </c>
      <c r="D63" s="650" t="s">
        <v>8010</v>
      </c>
      <c r="E63" s="723">
        <v>40000000</v>
      </c>
      <c r="F63" s="650"/>
      <c r="G63" s="612"/>
    </row>
    <row r="64" spans="1:7" ht="20.100000000000001" customHeight="1" x14ac:dyDescent="0.25">
      <c r="A64" s="650">
        <v>54</v>
      </c>
      <c r="B64" s="649" t="s">
        <v>1535</v>
      </c>
      <c r="C64" s="650" t="s">
        <v>3712</v>
      </c>
      <c r="D64" s="650" t="s">
        <v>8012</v>
      </c>
      <c r="E64" s="723">
        <v>40000000</v>
      </c>
      <c r="F64" s="650"/>
      <c r="G64" s="612"/>
    </row>
    <row r="65" spans="1:7" ht="20.100000000000001" customHeight="1" x14ac:dyDescent="0.25">
      <c r="A65" s="650">
        <v>55</v>
      </c>
      <c r="B65" s="649" t="s">
        <v>496</v>
      </c>
      <c r="C65" s="650" t="s">
        <v>3712</v>
      </c>
      <c r="D65" s="650" t="s">
        <v>8012</v>
      </c>
      <c r="E65" s="723">
        <v>40000000</v>
      </c>
      <c r="F65" s="723"/>
      <c r="G65" s="612"/>
    </row>
    <row r="66" spans="1:7" ht="20.100000000000001" customHeight="1" x14ac:dyDescent="0.25">
      <c r="A66" s="650">
        <v>56</v>
      </c>
      <c r="B66" s="649" t="s">
        <v>8013</v>
      </c>
      <c r="C66" s="650" t="s">
        <v>3712</v>
      </c>
      <c r="D66" s="650" t="s">
        <v>8014</v>
      </c>
      <c r="E66" s="723">
        <v>40000000</v>
      </c>
      <c r="F66" s="650"/>
      <c r="G66" s="612"/>
    </row>
    <row r="67" spans="1:7" ht="20.100000000000001" customHeight="1" x14ac:dyDescent="0.25">
      <c r="A67" s="650">
        <v>57</v>
      </c>
      <c r="B67" s="649" t="s">
        <v>7586</v>
      </c>
      <c r="C67" s="650" t="s">
        <v>3712</v>
      </c>
      <c r="D67" s="650" t="s">
        <v>8014</v>
      </c>
      <c r="E67" s="723">
        <v>40000000</v>
      </c>
      <c r="F67" s="650"/>
      <c r="G67" s="612"/>
    </row>
    <row r="68" spans="1:7" ht="20.100000000000001" customHeight="1" x14ac:dyDescent="0.25">
      <c r="A68" s="650">
        <v>58</v>
      </c>
      <c r="B68" s="649" t="s">
        <v>3589</v>
      </c>
      <c r="C68" s="650" t="s">
        <v>3712</v>
      </c>
      <c r="D68" s="650" t="s">
        <v>8014</v>
      </c>
      <c r="E68" s="723">
        <v>40000000</v>
      </c>
      <c r="F68" s="723"/>
      <c r="G68" s="612"/>
    </row>
    <row r="69" spans="1:7" ht="20.100000000000001" customHeight="1" x14ac:dyDescent="0.25">
      <c r="A69" s="650">
        <v>59</v>
      </c>
      <c r="B69" s="649" t="s">
        <v>8015</v>
      </c>
      <c r="C69" s="650" t="s">
        <v>3712</v>
      </c>
      <c r="D69" s="650" t="s">
        <v>8014</v>
      </c>
      <c r="E69" s="723">
        <v>40000000</v>
      </c>
      <c r="F69" s="723"/>
      <c r="G69" s="612"/>
    </row>
    <row r="70" spans="1:7" ht="20.100000000000001" customHeight="1" x14ac:dyDescent="0.25">
      <c r="A70" s="650">
        <v>60</v>
      </c>
      <c r="B70" s="649" t="s">
        <v>8016</v>
      </c>
      <c r="C70" s="650" t="s">
        <v>3712</v>
      </c>
      <c r="D70" s="650" t="s">
        <v>8014</v>
      </c>
      <c r="E70" s="723">
        <v>40000000</v>
      </c>
      <c r="F70" s="723"/>
      <c r="G70" s="612"/>
    </row>
    <row r="71" spans="1:7" ht="20.100000000000001" customHeight="1" x14ac:dyDescent="0.25">
      <c r="A71" s="650">
        <v>61</v>
      </c>
      <c r="B71" s="649" t="s">
        <v>8017</v>
      </c>
      <c r="C71" s="650" t="s">
        <v>3712</v>
      </c>
      <c r="D71" s="650" t="s">
        <v>8018</v>
      </c>
      <c r="E71" s="723">
        <v>40000000</v>
      </c>
      <c r="F71" s="723"/>
      <c r="G71" s="612"/>
    </row>
    <row r="72" spans="1:7" ht="20.100000000000001" customHeight="1" x14ac:dyDescent="0.25">
      <c r="A72" s="650">
        <v>62</v>
      </c>
      <c r="B72" s="649" t="s">
        <v>8019</v>
      </c>
      <c r="C72" s="650" t="s">
        <v>1924</v>
      </c>
      <c r="D72" s="650" t="s">
        <v>8018</v>
      </c>
      <c r="E72" s="723">
        <v>40000000</v>
      </c>
      <c r="F72" s="650"/>
      <c r="G72" s="612"/>
    </row>
    <row r="73" spans="1:7" ht="20.100000000000001" customHeight="1" x14ac:dyDescent="0.25">
      <c r="A73" s="650">
        <v>63</v>
      </c>
      <c r="B73" s="649" t="s">
        <v>8020</v>
      </c>
      <c r="C73" s="650" t="s">
        <v>1957</v>
      </c>
      <c r="D73" s="650" t="s">
        <v>8018</v>
      </c>
      <c r="E73" s="723">
        <v>40000000</v>
      </c>
      <c r="F73" s="650"/>
      <c r="G73" s="612"/>
    </row>
    <row r="74" spans="1:7" ht="20.100000000000001" customHeight="1" x14ac:dyDescent="0.25">
      <c r="A74" s="650">
        <v>64</v>
      </c>
      <c r="B74" s="649" t="s">
        <v>8021</v>
      </c>
      <c r="C74" s="650" t="s">
        <v>3712</v>
      </c>
      <c r="D74" s="650" t="s">
        <v>8022</v>
      </c>
      <c r="E74" s="723">
        <v>40000000</v>
      </c>
      <c r="F74" s="723"/>
      <c r="G74" s="612"/>
    </row>
    <row r="75" spans="1:7" ht="20.100000000000001" customHeight="1" x14ac:dyDescent="0.25">
      <c r="A75" s="650">
        <v>65</v>
      </c>
      <c r="B75" s="649" t="s">
        <v>8023</v>
      </c>
      <c r="C75" s="650" t="s">
        <v>3712</v>
      </c>
      <c r="D75" s="650" t="s">
        <v>8022</v>
      </c>
      <c r="E75" s="723">
        <v>40000000</v>
      </c>
      <c r="F75" s="723"/>
      <c r="G75" s="612"/>
    </row>
    <row r="76" spans="1:7" ht="20.100000000000001" customHeight="1" x14ac:dyDescent="0.25">
      <c r="A76" s="650">
        <v>66</v>
      </c>
      <c r="B76" s="649" t="s">
        <v>8024</v>
      </c>
      <c r="C76" s="650" t="s">
        <v>3712</v>
      </c>
      <c r="D76" s="650" t="s">
        <v>8025</v>
      </c>
      <c r="E76" s="723">
        <v>40000000</v>
      </c>
      <c r="F76" s="650"/>
      <c r="G76" s="612"/>
    </row>
    <row r="77" spans="1:7" ht="20.100000000000001" customHeight="1" x14ac:dyDescent="0.25">
      <c r="A77" s="650">
        <v>67</v>
      </c>
      <c r="B77" s="649" t="s">
        <v>8026</v>
      </c>
      <c r="C77" s="650" t="s">
        <v>3712</v>
      </c>
      <c r="D77" s="650" t="s">
        <v>8025</v>
      </c>
      <c r="E77" s="723">
        <v>40000000</v>
      </c>
      <c r="F77" s="650"/>
      <c r="G77" s="612"/>
    </row>
    <row r="78" spans="1:7" ht="20.100000000000001" customHeight="1" x14ac:dyDescent="0.25">
      <c r="A78" s="650">
        <v>68</v>
      </c>
      <c r="B78" s="649" t="s">
        <v>8027</v>
      </c>
      <c r="C78" s="650" t="s">
        <v>3712</v>
      </c>
      <c r="D78" s="650" t="s">
        <v>8025</v>
      </c>
      <c r="E78" s="723">
        <v>40000000</v>
      </c>
      <c r="F78" s="723"/>
      <c r="G78" s="612"/>
    </row>
    <row r="79" spans="1:7" ht="20.100000000000001" customHeight="1" x14ac:dyDescent="0.25">
      <c r="A79" s="650">
        <v>69</v>
      </c>
      <c r="B79" s="649" t="s">
        <v>8028</v>
      </c>
      <c r="C79" s="650" t="s">
        <v>3712</v>
      </c>
      <c r="D79" s="650" t="s">
        <v>1650</v>
      </c>
      <c r="E79" s="723">
        <v>40000000</v>
      </c>
      <c r="F79" s="723"/>
      <c r="G79" s="612"/>
    </row>
    <row r="80" spans="1:7" ht="20.100000000000001" customHeight="1" x14ac:dyDescent="0.25">
      <c r="A80" s="650">
        <v>70</v>
      </c>
      <c r="B80" s="649" t="s">
        <v>8029</v>
      </c>
      <c r="C80" s="650" t="s">
        <v>3712</v>
      </c>
      <c r="D80" s="650" t="s">
        <v>8030</v>
      </c>
      <c r="E80" s="723">
        <v>40000000</v>
      </c>
      <c r="F80" s="723"/>
      <c r="G80" s="612"/>
    </row>
    <row r="81" spans="1:7" ht="20.100000000000001" customHeight="1" x14ac:dyDescent="0.25">
      <c r="A81" s="650">
        <v>71</v>
      </c>
      <c r="B81" s="649" t="s">
        <v>8031</v>
      </c>
      <c r="C81" s="612" t="s">
        <v>2015</v>
      </c>
      <c r="D81" s="650" t="s">
        <v>8030</v>
      </c>
      <c r="E81" s="723">
        <v>40000000</v>
      </c>
      <c r="F81" s="650"/>
      <c r="G81" s="612"/>
    </row>
    <row r="82" spans="1:7" ht="20.100000000000001" customHeight="1" x14ac:dyDescent="0.25">
      <c r="A82" s="650">
        <v>72</v>
      </c>
      <c r="B82" s="649" t="s">
        <v>8032</v>
      </c>
      <c r="C82" s="650" t="s">
        <v>3712</v>
      </c>
      <c r="D82" s="650" t="s">
        <v>8033</v>
      </c>
      <c r="E82" s="723">
        <v>40000000</v>
      </c>
      <c r="F82" s="723"/>
      <c r="G82" s="612"/>
    </row>
    <row r="83" spans="1:7" ht="20.100000000000001" customHeight="1" x14ac:dyDescent="0.25">
      <c r="A83" s="650">
        <v>73</v>
      </c>
      <c r="B83" s="649" t="s">
        <v>8034</v>
      </c>
      <c r="C83" s="650" t="s">
        <v>3712</v>
      </c>
      <c r="D83" s="650" t="s">
        <v>8035</v>
      </c>
      <c r="E83" s="723">
        <v>40000000</v>
      </c>
      <c r="F83" s="650"/>
      <c r="G83" s="612"/>
    </row>
    <row r="84" spans="1:7" ht="20.100000000000001" customHeight="1" x14ac:dyDescent="0.25">
      <c r="A84" s="650">
        <v>74</v>
      </c>
      <c r="B84" s="649" t="s">
        <v>8036</v>
      </c>
      <c r="C84" s="650" t="s">
        <v>3712</v>
      </c>
      <c r="D84" s="650" t="s">
        <v>8035</v>
      </c>
      <c r="E84" s="723">
        <v>40000000</v>
      </c>
      <c r="F84" s="723"/>
      <c r="G84" s="612"/>
    </row>
    <row r="85" spans="1:7" ht="20.100000000000001" customHeight="1" x14ac:dyDescent="0.25">
      <c r="A85" s="650">
        <v>75</v>
      </c>
      <c r="B85" s="649" t="s">
        <v>8037</v>
      </c>
      <c r="C85" s="650" t="s">
        <v>3712</v>
      </c>
      <c r="D85" s="650" t="s">
        <v>8035</v>
      </c>
      <c r="E85" s="723">
        <v>40000000</v>
      </c>
      <c r="F85" s="650"/>
      <c r="G85" s="612"/>
    </row>
    <row r="86" spans="1:7" ht="20.100000000000001" customHeight="1" x14ac:dyDescent="0.25">
      <c r="A86" s="650">
        <v>76</v>
      </c>
      <c r="B86" s="649" t="s">
        <v>8038</v>
      </c>
      <c r="C86" s="650" t="s">
        <v>3712</v>
      </c>
      <c r="D86" s="650" t="s">
        <v>8035</v>
      </c>
      <c r="E86" s="723">
        <v>40000000</v>
      </c>
      <c r="F86" s="650"/>
      <c r="G86" s="612"/>
    </row>
    <row r="87" spans="1:7" ht="20.100000000000001" customHeight="1" x14ac:dyDescent="0.25">
      <c r="A87" s="650">
        <v>77</v>
      </c>
      <c r="B87" s="649" t="s">
        <v>8039</v>
      </c>
      <c r="C87" s="612" t="s">
        <v>2015</v>
      </c>
      <c r="D87" s="650" t="s">
        <v>8035</v>
      </c>
      <c r="E87" s="723">
        <v>40000000</v>
      </c>
      <c r="F87" s="723"/>
      <c r="G87" s="612"/>
    </row>
    <row r="88" spans="1:7" ht="20.100000000000001" customHeight="1" x14ac:dyDescent="0.25">
      <c r="A88" s="795" t="s">
        <v>1328</v>
      </c>
      <c r="B88" s="796" t="s">
        <v>8040</v>
      </c>
      <c r="C88" s="796"/>
      <c r="D88" s="650"/>
      <c r="E88" s="720">
        <f>SUM(E89:E127)</f>
        <v>1560000000</v>
      </c>
      <c r="F88" s="723"/>
      <c r="G88" s="612"/>
    </row>
    <row r="89" spans="1:7" ht="20.100000000000001" customHeight="1" x14ac:dyDescent="0.25">
      <c r="A89" s="721">
        <v>78</v>
      </c>
      <c r="B89" s="797" t="s">
        <v>7267</v>
      </c>
      <c r="C89" s="721" t="s">
        <v>3712</v>
      </c>
      <c r="D89" s="721" t="s">
        <v>8041</v>
      </c>
      <c r="E89" s="723">
        <v>40000000</v>
      </c>
      <c r="F89" s="723"/>
      <c r="G89" s="612"/>
    </row>
    <row r="90" spans="1:7" ht="20.100000000000001" customHeight="1" x14ac:dyDescent="0.25">
      <c r="A90" s="721">
        <v>79</v>
      </c>
      <c r="B90" s="797" t="s">
        <v>8042</v>
      </c>
      <c r="C90" s="721" t="s">
        <v>3712</v>
      </c>
      <c r="D90" s="721" t="s">
        <v>8041</v>
      </c>
      <c r="E90" s="723">
        <v>40000000</v>
      </c>
      <c r="F90" s="721"/>
      <c r="G90" s="612"/>
    </row>
    <row r="91" spans="1:7" ht="20.100000000000001" customHeight="1" x14ac:dyDescent="0.25">
      <c r="A91" s="721">
        <v>80</v>
      </c>
      <c r="B91" s="797" t="s">
        <v>8043</v>
      </c>
      <c r="C91" s="721" t="s">
        <v>3712</v>
      </c>
      <c r="D91" s="721" t="s">
        <v>8044</v>
      </c>
      <c r="E91" s="723">
        <v>40000000</v>
      </c>
      <c r="F91" s="723"/>
      <c r="G91" s="612"/>
    </row>
    <row r="92" spans="1:7" ht="20.100000000000001" customHeight="1" x14ac:dyDescent="0.25">
      <c r="A92" s="721">
        <v>81</v>
      </c>
      <c r="B92" s="797" t="s">
        <v>8045</v>
      </c>
      <c r="C92" s="721" t="s">
        <v>1957</v>
      </c>
      <c r="D92" s="721" t="s">
        <v>8044</v>
      </c>
      <c r="E92" s="723">
        <v>40000000</v>
      </c>
      <c r="F92" s="723"/>
      <c r="G92" s="612"/>
    </row>
    <row r="93" spans="1:7" ht="20.100000000000001" customHeight="1" x14ac:dyDescent="0.25">
      <c r="A93" s="721">
        <v>82</v>
      </c>
      <c r="B93" s="797" t="s">
        <v>8046</v>
      </c>
      <c r="C93" s="721" t="s">
        <v>3712</v>
      </c>
      <c r="D93" s="721" t="s">
        <v>8044</v>
      </c>
      <c r="E93" s="723">
        <v>40000000</v>
      </c>
      <c r="F93" s="721"/>
      <c r="G93" s="612"/>
    </row>
    <row r="94" spans="1:7" ht="20.100000000000001" customHeight="1" x14ac:dyDescent="0.25">
      <c r="A94" s="721">
        <v>83</v>
      </c>
      <c r="B94" s="797" t="s">
        <v>8047</v>
      </c>
      <c r="C94" s="721" t="s">
        <v>3712</v>
      </c>
      <c r="D94" s="721" t="s">
        <v>8044</v>
      </c>
      <c r="E94" s="723">
        <v>40000000</v>
      </c>
      <c r="F94" s="721"/>
      <c r="G94" s="612"/>
    </row>
    <row r="95" spans="1:7" ht="20.100000000000001" customHeight="1" x14ac:dyDescent="0.25">
      <c r="A95" s="721">
        <v>84</v>
      </c>
      <c r="B95" s="797" t="s">
        <v>8048</v>
      </c>
      <c r="C95" s="721" t="s">
        <v>3712</v>
      </c>
      <c r="D95" s="721" t="s">
        <v>8044</v>
      </c>
      <c r="E95" s="723">
        <v>40000000</v>
      </c>
      <c r="F95" s="723"/>
      <c r="G95" s="612"/>
    </row>
    <row r="96" spans="1:7" ht="20.100000000000001" customHeight="1" x14ac:dyDescent="0.25">
      <c r="A96" s="721">
        <v>85</v>
      </c>
      <c r="B96" s="797" t="s">
        <v>1535</v>
      </c>
      <c r="C96" s="721" t="s">
        <v>1957</v>
      </c>
      <c r="D96" s="721" t="s">
        <v>3293</v>
      </c>
      <c r="E96" s="723">
        <v>40000000</v>
      </c>
      <c r="F96" s="721"/>
      <c r="G96" s="612"/>
    </row>
    <row r="97" spans="1:7" ht="20.100000000000001" customHeight="1" x14ac:dyDescent="0.25">
      <c r="A97" s="721">
        <v>86</v>
      </c>
      <c r="B97" s="797" t="s">
        <v>7745</v>
      </c>
      <c r="C97" s="721" t="s">
        <v>3712</v>
      </c>
      <c r="D97" s="721" t="s">
        <v>3293</v>
      </c>
      <c r="E97" s="723">
        <v>40000000</v>
      </c>
      <c r="F97" s="723"/>
      <c r="G97" s="612"/>
    </row>
    <row r="98" spans="1:7" ht="20.100000000000001" customHeight="1" x14ac:dyDescent="0.25">
      <c r="A98" s="721">
        <v>87</v>
      </c>
      <c r="B98" s="797" t="s">
        <v>1458</v>
      </c>
      <c r="C98" s="721" t="s">
        <v>3712</v>
      </c>
      <c r="D98" s="721" t="s">
        <v>3293</v>
      </c>
      <c r="E98" s="723">
        <v>40000000</v>
      </c>
      <c r="F98" s="723"/>
      <c r="G98" s="612"/>
    </row>
    <row r="99" spans="1:7" ht="20.100000000000001" customHeight="1" x14ac:dyDescent="0.25">
      <c r="A99" s="721">
        <v>88</v>
      </c>
      <c r="B99" s="797" t="s">
        <v>8049</v>
      </c>
      <c r="C99" s="721" t="s">
        <v>3712</v>
      </c>
      <c r="D99" s="721" t="s">
        <v>3293</v>
      </c>
      <c r="E99" s="723">
        <v>40000000</v>
      </c>
      <c r="F99" s="723"/>
      <c r="G99" s="612"/>
    </row>
    <row r="100" spans="1:7" ht="20.100000000000001" customHeight="1" x14ac:dyDescent="0.25">
      <c r="A100" s="721">
        <v>89</v>
      </c>
      <c r="B100" s="797" t="s">
        <v>7417</v>
      </c>
      <c r="C100" s="721" t="s">
        <v>3712</v>
      </c>
      <c r="D100" s="721" t="s">
        <v>8050</v>
      </c>
      <c r="E100" s="723">
        <v>40000000</v>
      </c>
      <c r="F100" s="721"/>
      <c r="G100" s="612"/>
    </row>
    <row r="101" spans="1:7" ht="20.100000000000001" customHeight="1" x14ac:dyDescent="0.25">
      <c r="A101" s="721">
        <v>90</v>
      </c>
      <c r="B101" s="797" t="s">
        <v>8051</v>
      </c>
      <c r="C101" s="721" t="s">
        <v>3712</v>
      </c>
      <c r="D101" s="721" t="s">
        <v>8050</v>
      </c>
      <c r="E101" s="723">
        <v>40000000</v>
      </c>
      <c r="F101" s="721"/>
      <c r="G101" s="612"/>
    </row>
    <row r="102" spans="1:7" ht="20.100000000000001" customHeight="1" x14ac:dyDescent="0.25">
      <c r="A102" s="721">
        <v>91</v>
      </c>
      <c r="B102" s="797" t="s">
        <v>8052</v>
      </c>
      <c r="C102" s="721" t="s">
        <v>3712</v>
      </c>
      <c r="D102" s="721" t="s">
        <v>8050</v>
      </c>
      <c r="E102" s="723">
        <v>40000000</v>
      </c>
      <c r="F102" s="721"/>
      <c r="G102" s="612"/>
    </row>
    <row r="103" spans="1:7" ht="20.100000000000001" customHeight="1" x14ac:dyDescent="0.25">
      <c r="A103" s="721">
        <v>92</v>
      </c>
      <c r="B103" s="797" t="s">
        <v>8053</v>
      </c>
      <c r="C103" s="721" t="s">
        <v>3712</v>
      </c>
      <c r="D103" s="721" t="s">
        <v>8050</v>
      </c>
      <c r="E103" s="723">
        <v>40000000</v>
      </c>
      <c r="F103" s="721"/>
      <c r="G103" s="612"/>
    </row>
    <row r="104" spans="1:7" ht="20.100000000000001" customHeight="1" x14ac:dyDescent="0.25">
      <c r="A104" s="721">
        <v>93</v>
      </c>
      <c r="B104" s="797" t="s">
        <v>8054</v>
      </c>
      <c r="C104" s="721" t="s">
        <v>3712</v>
      </c>
      <c r="D104" s="721" t="s">
        <v>8050</v>
      </c>
      <c r="E104" s="723">
        <v>40000000</v>
      </c>
      <c r="F104" s="723"/>
      <c r="G104" s="612"/>
    </row>
    <row r="105" spans="1:7" ht="20.100000000000001" customHeight="1" x14ac:dyDescent="0.25">
      <c r="A105" s="721">
        <v>94</v>
      </c>
      <c r="B105" s="797" t="s">
        <v>8055</v>
      </c>
      <c r="C105" s="721" t="s">
        <v>3712</v>
      </c>
      <c r="D105" s="721" t="s">
        <v>8050</v>
      </c>
      <c r="E105" s="723">
        <v>40000000</v>
      </c>
      <c r="F105" s="721"/>
      <c r="G105" s="612"/>
    </row>
    <row r="106" spans="1:7" ht="20.100000000000001" customHeight="1" x14ac:dyDescent="0.25">
      <c r="A106" s="721">
        <v>95</v>
      </c>
      <c r="B106" s="797" t="s">
        <v>2658</v>
      </c>
      <c r="C106" s="721" t="s">
        <v>3712</v>
      </c>
      <c r="D106" s="721" t="s">
        <v>8050</v>
      </c>
      <c r="E106" s="723">
        <v>40000000</v>
      </c>
      <c r="F106" s="721"/>
      <c r="G106" s="612"/>
    </row>
    <row r="107" spans="1:7" ht="20.100000000000001" customHeight="1" x14ac:dyDescent="0.25">
      <c r="A107" s="721">
        <v>96</v>
      </c>
      <c r="B107" s="797" t="s">
        <v>128</v>
      </c>
      <c r="C107" s="721" t="s">
        <v>3712</v>
      </c>
      <c r="D107" s="721" t="s">
        <v>8050</v>
      </c>
      <c r="E107" s="723">
        <v>40000000</v>
      </c>
      <c r="F107" s="723"/>
      <c r="G107" s="612"/>
    </row>
    <row r="108" spans="1:7" ht="20.100000000000001" customHeight="1" x14ac:dyDescent="0.25">
      <c r="A108" s="721">
        <v>97</v>
      </c>
      <c r="B108" s="797" t="s">
        <v>8056</v>
      </c>
      <c r="C108" s="721" t="s">
        <v>3712</v>
      </c>
      <c r="D108" s="721" t="s">
        <v>8050</v>
      </c>
      <c r="E108" s="723">
        <v>40000000</v>
      </c>
      <c r="F108" s="723"/>
      <c r="G108" s="612"/>
    </row>
    <row r="109" spans="1:7" ht="20.100000000000001" customHeight="1" x14ac:dyDescent="0.25">
      <c r="A109" s="721">
        <v>98</v>
      </c>
      <c r="B109" s="797" t="s">
        <v>8057</v>
      </c>
      <c r="C109" s="721" t="s">
        <v>3712</v>
      </c>
      <c r="D109" s="721" t="s">
        <v>8050</v>
      </c>
      <c r="E109" s="723">
        <v>40000000</v>
      </c>
      <c r="F109" s="723"/>
      <c r="G109" s="612"/>
    </row>
    <row r="110" spans="1:7" ht="20.100000000000001" customHeight="1" x14ac:dyDescent="0.25">
      <c r="A110" s="721">
        <v>99</v>
      </c>
      <c r="B110" s="797" t="s">
        <v>8058</v>
      </c>
      <c r="C110" s="721" t="s">
        <v>3712</v>
      </c>
      <c r="D110" s="721" t="s">
        <v>8050</v>
      </c>
      <c r="E110" s="723">
        <v>40000000</v>
      </c>
      <c r="F110" s="723"/>
      <c r="G110" s="612"/>
    </row>
    <row r="111" spans="1:7" ht="20.100000000000001" customHeight="1" x14ac:dyDescent="0.25">
      <c r="A111" s="721">
        <v>100</v>
      </c>
      <c r="B111" s="797" t="s">
        <v>7991</v>
      </c>
      <c r="C111" s="721" t="s">
        <v>3712</v>
      </c>
      <c r="D111" s="721" t="s">
        <v>8050</v>
      </c>
      <c r="E111" s="723">
        <v>40000000</v>
      </c>
      <c r="F111" s="723"/>
      <c r="G111" s="612"/>
    </row>
    <row r="112" spans="1:7" ht="20.100000000000001" customHeight="1" x14ac:dyDescent="0.25">
      <c r="A112" s="721">
        <v>101</v>
      </c>
      <c r="B112" s="797" t="s">
        <v>8059</v>
      </c>
      <c r="C112" s="721" t="s">
        <v>1957</v>
      </c>
      <c r="D112" s="721" t="s">
        <v>8050</v>
      </c>
      <c r="E112" s="723">
        <v>40000000</v>
      </c>
      <c r="F112" s="723"/>
      <c r="G112" s="612"/>
    </row>
    <row r="113" spans="1:7" ht="20.100000000000001" customHeight="1" x14ac:dyDescent="0.25">
      <c r="A113" s="721">
        <v>102</v>
      </c>
      <c r="B113" s="797" t="s">
        <v>8060</v>
      </c>
      <c r="C113" s="721" t="s">
        <v>1957</v>
      </c>
      <c r="D113" s="721" t="s">
        <v>8050</v>
      </c>
      <c r="E113" s="723">
        <v>40000000</v>
      </c>
      <c r="F113" s="723"/>
      <c r="G113" s="612"/>
    </row>
    <row r="114" spans="1:7" ht="20.100000000000001" customHeight="1" x14ac:dyDescent="0.25">
      <c r="A114" s="721">
        <v>103</v>
      </c>
      <c r="B114" s="797" t="s">
        <v>7745</v>
      </c>
      <c r="C114" s="721" t="s">
        <v>1957</v>
      </c>
      <c r="D114" s="721" t="s">
        <v>8050</v>
      </c>
      <c r="E114" s="723">
        <v>40000000</v>
      </c>
      <c r="F114" s="723"/>
      <c r="G114" s="612"/>
    </row>
    <row r="115" spans="1:7" ht="20.100000000000001" customHeight="1" x14ac:dyDescent="0.25">
      <c r="A115" s="721">
        <v>104</v>
      </c>
      <c r="B115" s="797" t="s">
        <v>8061</v>
      </c>
      <c r="C115" s="721" t="s">
        <v>2015</v>
      </c>
      <c r="D115" s="721" t="s">
        <v>8050</v>
      </c>
      <c r="E115" s="723">
        <v>40000000</v>
      </c>
      <c r="F115" s="723"/>
      <c r="G115" s="612"/>
    </row>
    <row r="116" spans="1:7" ht="20.100000000000001" customHeight="1" x14ac:dyDescent="0.25">
      <c r="A116" s="721">
        <v>105</v>
      </c>
      <c r="B116" s="797" t="s">
        <v>8062</v>
      </c>
      <c r="C116" s="721" t="s">
        <v>3712</v>
      </c>
      <c r="D116" s="721" t="s">
        <v>8063</v>
      </c>
      <c r="E116" s="723">
        <v>40000000</v>
      </c>
      <c r="F116" s="721"/>
      <c r="G116" s="612"/>
    </row>
    <row r="117" spans="1:7" ht="20.100000000000001" customHeight="1" x14ac:dyDescent="0.25">
      <c r="A117" s="721">
        <v>106</v>
      </c>
      <c r="B117" s="797" t="s">
        <v>8064</v>
      </c>
      <c r="C117" s="721" t="s">
        <v>3712</v>
      </c>
      <c r="D117" s="721" t="s">
        <v>8065</v>
      </c>
      <c r="E117" s="723">
        <v>40000000</v>
      </c>
      <c r="F117" s="723"/>
      <c r="G117" s="612"/>
    </row>
    <row r="118" spans="1:7" ht="20.100000000000001" customHeight="1" x14ac:dyDescent="0.25">
      <c r="A118" s="721">
        <v>107</v>
      </c>
      <c r="B118" s="797" t="s">
        <v>8066</v>
      </c>
      <c r="C118" s="721" t="s">
        <v>3712</v>
      </c>
      <c r="D118" s="721" t="s">
        <v>8065</v>
      </c>
      <c r="E118" s="723">
        <v>40000000</v>
      </c>
      <c r="F118" s="723"/>
      <c r="G118" s="612"/>
    </row>
    <row r="119" spans="1:7" ht="20.100000000000001" customHeight="1" x14ac:dyDescent="0.25">
      <c r="A119" s="721">
        <v>108</v>
      </c>
      <c r="B119" s="797" t="s">
        <v>8046</v>
      </c>
      <c r="C119" s="721" t="s">
        <v>3712</v>
      </c>
      <c r="D119" s="721" t="s">
        <v>8067</v>
      </c>
      <c r="E119" s="723">
        <v>40000000</v>
      </c>
      <c r="F119" s="723"/>
      <c r="G119" s="612"/>
    </row>
    <row r="120" spans="1:7" ht="20.100000000000001" customHeight="1" x14ac:dyDescent="0.25">
      <c r="A120" s="721">
        <v>109</v>
      </c>
      <c r="B120" s="797" t="s">
        <v>8068</v>
      </c>
      <c r="C120" s="721" t="s">
        <v>3712</v>
      </c>
      <c r="D120" s="721" t="s">
        <v>8067</v>
      </c>
      <c r="E120" s="723">
        <v>40000000</v>
      </c>
      <c r="F120" s="723"/>
      <c r="G120" s="612"/>
    </row>
    <row r="121" spans="1:7" ht="20.100000000000001" customHeight="1" x14ac:dyDescent="0.25">
      <c r="A121" s="721">
        <v>110</v>
      </c>
      <c r="B121" s="797" t="s">
        <v>7960</v>
      </c>
      <c r="C121" s="721" t="s">
        <v>2015</v>
      </c>
      <c r="D121" s="721" t="s">
        <v>8067</v>
      </c>
      <c r="E121" s="723">
        <v>40000000</v>
      </c>
      <c r="F121" s="721"/>
      <c r="G121" s="612"/>
    </row>
    <row r="122" spans="1:7" ht="20.100000000000001" customHeight="1" x14ac:dyDescent="0.25">
      <c r="A122" s="721">
        <v>111</v>
      </c>
      <c r="B122" s="797" t="s">
        <v>8069</v>
      </c>
      <c r="C122" s="721" t="s">
        <v>3712</v>
      </c>
      <c r="D122" s="721" t="s">
        <v>8067</v>
      </c>
      <c r="E122" s="723">
        <v>40000000</v>
      </c>
      <c r="F122" s="721"/>
      <c r="G122" s="612"/>
    </row>
    <row r="123" spans="1:7" ht="20.100000000000001" customHeight="1" x14ac:dyDescent="0.25">
      <c r="A123" s="721">
        <v>112</v>
      </c>
      <c r="B123" s="797" t="s">
        <v>7058</v>
      </c>
      <c r="C123" s="721" t="s">
        <v>1957</v>
      </c>
      <c r="D123" s="721" t="s">
        <v>1842</v>
      </c>
      <c r="E123" s="723">
        <v>40000000</v>
      </c>
      <c r="F123" s="723"/>
      <c r="G123" s="612"/>
    </row>
    <row r="124" spans="1:7" ht="20.100000000000001" customHeight="1" x14ac:dyDescent="0.25">
      <c r="A124" s="721">
        <v>113</v>
      </c>
      <c r="B124" s="797" t="s">
        <v>8070</v>
      </c>
      <c r="C124" s="721" t="s">
        <v>3712</v>
      </c>
      <c r="D124" s="721" t="s">
        <v>1842</v>
      </c>
      <c r="E124" s="723">
        <v>40000000</v>
      </c>
      <c r="F124" s="721"/>
      <c r="G124" s="612"/>
    </row>
    <row r="125" spans="1:7" ht="20.100000000000001" customHeight="1" x14ac:dyDescent="0.25">
      <c r="A125" s="721">
        <v>114</v>
      </c>
      <c r="B125" s="797" t="s">
        <v>8071</v>
      </c>
      <c r="C125" s="721" t="s">
        <v>3712</v>
      </c>
      <c r="D125" s="721" t="s">
        <v>1842</v>
      </c>
      <c r="E125" s="723">
        <v>40000000</v>
      </c>
      <c r="F125" s="721"/>
      <c r="G125" s="612"/>
    </row>
    <row r="126" spans="1:7" ht="20.100000000000001" customHeight="1" x14ac:dyDescent="0.25">
      <c r="A126" s="721">
        <v>115</v>
      </c>
      <c r="B126" s="797" t="s">
        <v>7745</v>
      </c>
      <c r="C126" s="721" t="s">
        <v>3712</v>
      </c>
      <c r="D126" s="721" t="s">
        <v>1842</v>
      </c>
      <c r="E126" s="723">
        <v>40000000</v>
      </c>
      <c r="F126" s="723"/>
      <c r="G126" s="612"/>
    </row>
    <row r="127" spans="1:7" ht="20.100000000000001" customHeight="1" x14ac:dyDescent="0.25">
      <c r="A127" s="721">
        <v>116</v>
      </c>
      <c r="B127" s="797" t="s">
        <v>3918</v>
      </c>
      <c r="C127" s="721" t="s">
        <v>3712</v>
      </c>
      <c r="D127" s="721" t="s">
        <v>1842</v>
      </c>
      <c r="E127" s="723">
        <v>40000000</v>
      </c>
      <c r="F127" s="721"/>
      <c r="G127" s="612"/>
    </row>
    <row r="128" spans="1:7" ht="20.100000000000001" customHeight="1" x14ac:dyDescent="0.25">
      <c r="A128" s="795" t="s">
        <v>1330</v>
      </c>
      <c r="B128" s="798" t="s">
        <v>8072</v>
      </c>
      <c r="C128" s="798"/>
      <c r="D128" s="650"/>
      <c r="E128" s="720">
        <f>SUM(E129:E178)</f>
        <v>1840000000</v>
      </c>
      <c r="F128" s="720">
        <f>SUM(F129:F178)</f>
        <v>80000000</v>
      </c>
      <c r="G128" s="612"/>
    </row>
    <row r="129" spans="1:7" ht="20.100000000000001" customHeight="1" x14ac:dyDescent="0.25">
      <c r="A129" s="652">
        <v>117</v>
      </c>
      <c r="B129" s="799" t="s">
        <v>8073</v>
      </c>
      <c r="C129" s="721" t="s">
        <v>3712</v>
      </c>
      <c r="D129" s="652" t="s">
        <v>8074</v>
      </c>
      <c r="E129" s="723">
        <v>40000000</v>
      </c>
      <c r="F129" s="723"/>
      <c r="G129" s="612"/>
    </row>
    <row r="130" spans="1:7" ht="20.100000000000001" customHeight="1" x14ac:dyDescent="0.25">
      <c r="A130" s="652">
        <v>118</v>
      </c>
      <c r="B130" s="799" t="s">
        <v>7616</v>
      </c>
      <c r="C130" s="721" t="s">
        <v>3712</v>
      </c>
      <c r="D130" s="652" t="s">
        <v>8074</v>
      </c>
      <c r="E130" s="723">
        <v>40000000</v>
      </c>
      <c r="F130" s="723"/>
      <c r="G130" s="612"/>
    </row>
    <row r="131" spans="1:7" ht="20.100000000000001" customHeight="1" x14ac:dyDescent="0.25">
      <c r="A131" s="652">
        <v>119</v>
      </c>
      <c r="B131" s="799" t="s">
        <v>8075</v>
      </c>
      <c r="C131" s="721" t="s">
        <v>3712</v>
      </c>
      <c r="D131" s="652" t="s">
        <v>8074</v>
      </c>
      <c r="E131" s="723">
        <v>40000000</v>
      </c>
      <c r="F131" s="652"/>
      <c r="G131" s="612"/>
    </row>
    <row r="132" spans="1:7" ht="20.100000000000001" customHeight="1" x14ac:dyDescent="0.25">
      <c r="A132" s="652">
        <v>120</v>
      </c>
      <c r="B132" s="799" t="s">
        <v>8076</v>
      </c>
      <c r="C132" s="721" t="s">
        <v>3712</v>
      </c>
      <c r="D132" s="652" t="s">
        <v>8077</v>
      </c>
      <c r="E132" s="723">
        <v>40000000</v>
      </c>
      <c r="F132" s="652"/>
      <c r="G132" s="612"/>
    </row>
    <row r="133" spans="1:7" ht="20.100000000000001" customHeight="1" x14ac:dyDescent="0.25">
      <c r="A133" s="652">
        <v>121</v>
      </c>
      <c r="B133" s="799" t="s">
        <v>7976</v>
      </c>
      <c r="C133" s="721" t="s">
        <v>3712</v>
      </c>
      <c r="D133" s="652" t="s">
        <v>8078</v>
      </c>
      <c r="E133" s="723">
        <v>40000000</v>
      </c>
      <c r="F133" s="723"/>
      <c r="G133" s="612"/>
    </row>
    <row r="134" spans="1:7" ht="20.100000000000001" customHeight="1" x14ac:dyDescent="0.25">
      <c r="A134" s="652">
        <v>122</v>
      </c>
      <c r="B134" s="799" t="s">
        <v>8079</v>
      </c>
      <c r="C134" s="721" t="s">
        <v>3712</v>
      </c>
      <c r="D134" s="652" t="s">
        <v>8078</v>
      </c>
      <c r="E134" s="723">
        <v>40000000</v>
      </c>
      <c r="F134" s="723"/>
      <c r="G134" s="612"/>
    </row>
    <row r="135" spans="1:7" ht="20.100000000000001" customHeight="1" x14ac:dyDescent="0.25">
      <c r="A135" s="612">
        <v>123</v>
      </c>
      <c r="B135" s="634" t="s">
        <v>8080</v>
      </c>
      <c r="C135" s="612" t="s">
        <v>8081</v>
      </c>
      <c r="D135" s="612" t="s">
        <v>8078</v>
      </c>
      <c r="E135" s="658">
        <v>40000000</v>
      </c>
      <c r="F135" s="723"/>
      <c r="G135" s="612"/>
    </row>
    <row r="136" spans="1:7" ht="20.100000000000001" customHeight="1" x14ac:dyDescent="0.25">
      <c r="A136" s="652">
        <v>124</v>
      </c>
      <c r="B136" s="799" t="s">
        <v>8082</v>
      </c>
      <c r="C136" s="721" t="s">
        <v>3712</v>
      </c>
      <c r="D136" s="652" t="s">
        <v>8083</v>
      </c>
      <c r="E136" s="723">
        <v>40000000</v>
      </c>
      <c r="F136" s="723"/>
      <c r="G136" s="612"/>
    </row>
    <row r="137" spans="1:7" ht="20.100000000000001" customHeight="1" x14ac:dyDescent="0.25">
      <c r="A137" s="652">
        <v>125</v>
      </c>
      <c r="B137" s="799" t="s">
        <v>8084</v>
      </c>
      <c r="C137" s="721" t="s">
        <v>3712</v>
      </c>
      <c r="D137" s="652" t="s">
        <v>8083</v>
      </c>
      <c r="E137" s="723">
        <v>40000000</v>
      </c>
      <c r="F137" s="652"/>
      <c r="G137" s="612"/>
    </row>
    <row r="138" spans="1:7" ht="20.100000000000001" customHeight="1" x14ac:dyDescent="0.25">
      <c r="A138" s="652">
        <v>126</v>
      </c>
      <c r="B138" s="799" t="s">
        <v>8085</v>
      </c>
      <c r="C138" s="721" t="s">
        <v>3712</v>
      </c>
      <c r="D138" s="652" t="s">
        <v>8086</v>
      </c>
      <c r="E138" s="723">
        <v>40000000</v>
      </c>
      <c r="F138" s="652"/>
      <c r="G138" s="612"/>
    </row>
    <row r="139" spans="1:7" ht="20.100000000000001" customHeight="1" x14ac:dyDescent="0.25">
      <c r="A139" s="652">
        <v>127</v>
      </c>
      <c r="B139" s="799" t="s">
        <v>8087</v>
      </c>
      <c r="C139" s="721" t="s">
        <v>3712</v>
      </c>
      <c r="D139" s="652" t="s">
        <v>3031</v>
      </c>
      <c r="E139" s="723">
        <v>40000000</v>
      </c>
      <c r="F139" s="652"/>
      <c r="G139" s="612"/>
    </row>
    <row r="140" spans="1:7" ht="20.100000000000001" customHeight="1" x14ac:dyDescent="0.25">
      <c r="A140" s="652">
        <v>128</v>
      </c>
      <c r="B140" s="799" t="s">
        <v>8088</v>
      </c>
      <c r="C140" s="721" t="s">
        <v>3712</v>
      </c>
      <c r="D140" s="652" t="s">
        <v>3031</v>
      </c>
      <c r="E140" s="723">
        <v>40000000</v>
      </c>
      <c r="F140" s="723"/>
      <c r="G140" s="612"/>
    </row>
    <row r="141" spans="1:7" ht="20.100000000000001" customHeight="1" x14ac:dyDescent="0.25">
      <c r="A141" s="652">
        <v>129</v>
      </c>
      <c r="B141" s="799" t="s">
        <v>7968</v>
      </c>
      <c r="C141" s="721" t="s">
        <v>3712</v>
      </c>
      <c r="D141" s="652" t="s">
        <v>3031</v>
      </c>
      <c r="E141" s="723">
        <v>40000000</v>
      </c>
      <c r="F141" s="723"/>
      <c r="G141" s="612"/>
    </row>
    <row r="142" spans="1:7" ht="20.100000000000001" customHeight="1" x14ac:dyDescent="0.25">
      <c r="A142" s="652">
        <v>130</v>
      </c>
      <c r="B142" s="799" t="s">
        <v>8089</v>
      </c>
      <c r="C142" s="721" t="s">
        <v>3712</v>
      </c>
      <c r="D142" s="652" t="s">
        <v>8090</v>
      </c>
      <c r="E142" s="723"/>
      <c r="F142" s="723">
        <v>20000000</v>
      </c>
      <c r="G142" s="612"/>
    </row>
    <row r="143" spans="1:7" ht="20.100000000000001" customHeight="1" x14ac:dyDescent="0.25">
      <c r="A143" s="652">
        <v>131</v>
      </c>
      <c r="B143" s="799" t="s">
        <v>557</v>
      </c>
      <c r="C143" s="721" t="s">
        <v>3712</v>
      </c>
      <c r="D143" s="652" t="s">
        <v>8090</v>
      </c>
      <c r="E143" s="723">
        <v>40000000</v>
      </c>
      <c r="F143" s="723"/>
      <c r="G143" s="612"/>
    </row>
    <row r="144" spans="1:7" ht="20.100000000000001" customHeight="1" x14ac:dyDescent="0.25">
      <c r="A144" s="652">
        <v>132</v>
      </c>
      <c r="B144" s="799" t="s">
        <v>8091</v>
      </c>
      <c r="C144" s="721" t="s">
        <v>3712</v>
      </c>
      <c r="D144" s="652" t="s">
        <v>8090</v>
      </c>
      <c r="E144" s="723">
        <v>40000000</v>
      </c>
      <c r="F144" s="652"/>
      <c r="G144" s="612"/>
    </row>
    <row r="145" spans="1:7" ht="20.100000000000001" customHeight="1" x14ac:dyDescent="0.25">
      <c r="A145" s="652">
        <v>133</v>
      </c>
      <c r="B145" s="799" t="s">
        <v>2075</v>
      </c>
      <c r="C145" s="721" t="s">
        <v>3712</v>
      </c>
      <c r="D145" s="652" t="s">
        <v>8092</v>
      </c>
      <c r="E145" s="723">
        <v>40000000</v>
      </c>
      <c r="F145" s="723"/>
      <c r="G145" s="612"/>
    </row>
    <row r="146" spans="1:7" ht="20.100000000000001" customHeight="1" x14ac:dyDescent="0.25">
      <c r="A146" s="652">
        <v>134</v>
      </c>
      <c r="B146" s="799" t="s">
        <v>5299</v>
      </c>
      <c r="C146" s="721" t="s">
        <v>3712</v>
      </c>
      <c r="D146" s="652" t="s">
        <v>8092</v>
      </c>
      <c r="E146" s="723">
        <v>40000000</v>
      </c>
      <c r="F146" s="723"/>
      <c r="G146" s="612"/>
    </row>
    <row r="147" spans="1:7" ht="20.100000000000001" customHeight="1" x14ac:dyDescent="0.25">
      <c r="A147" s="652">
        <v>135</v>
      </c>
      <c r="B147" s="799" t="s">
        <v>1692</v>
      </c>
      <c r="C147" s="721" t="s">
        <v>3712</v>
      </c>
      <c r="D147" s="652" t="s">
        <v>8092</v>
      </c>
      <c r="E147" s="723">
        <v>40000000</v>
      </c>
      <c r="F147" s="652"/>
      <c r="G147" s="612"/>
    </row>
    <row r="148" spans="1:7" ht="20.100000000000001" customHeight="1" x14ac:dyDescent="0.25">
      <c r="A148" s="652">
        <v>136</v>
      </c>
      <c r="B148" s="799" t="s">
        <v>8093</v>
      </c>
      <c r="C148" s="721" t="s">
        <v>3712</v>
      </c>
      <c r="D148" s="652" t="s">
        <v>8092</v>
      </c>
      <c r="E148" s="723">
        <v>40000000</v>
      </c>
      <c r="F148" s="652"/>
      <c r="G148" s="612"/>
    </row>
    <row r="149" spans="1:7" ht="20.100000000000001" customHeight="1" x14ac:dyDescent="0.25">
      <c r="A149" s="652">
        <v>137</v>
      </c>
      <c r="B149" s="799" t="s">
        <v>8094</v>
      </c>
      <c r="C149" s="721" t="s">
        <v>3712</v>
      </c>
      <c r="D149" s="652" t="s">
        <v>8095</v>
      </c>
      <c r="E149" s="723">
        <v>40000000</v>
      </c>
      <c r="F149" s="652"/>
      <c r="G149" s="612"/>
    </row>
    <row r="150" spans="1:7" ht="20.100000000000001" customHeight="1" x14ac:dyDescent="0.25">
      <c r="A150" s="652">
        <v>138</v>
      </c>
      <c r="B150" s="799" t="s">
        <v>2931</v>
      </c>
      <c r="C150" s="721" t="s">
        <v>3712</v>
      </c>
      <c r="D150" s="652" t="s">
        <v>8096</v>
      </c>
      <c r="E150" s="723">
        <v>40000000</v>
      </c>
      <c r="F150" s="652"/>
      <c r="G150" s="612"/>
    </row>
    <row r="151" spans="1:7" ht="20.100000000000001" customHeight="1" x14ac:dyDescent="0.25">
      <c r="A151" s="652">
        <v>139</v>
      </c>
      <c r="B151" s="799" t="s">
        <v>8097</v>
      </c>
      <c r="C151" s="721" t="s">
        <v>3712</v>
      </c>
      <c r="D151" s="652" t="s">
        <v>8096</v>
      </c>
      <c r="E151" s="723">
        <v>40000000</v>
      </c>
      <c r="F151" s="652"/>
      <c r="G151" s="612"/>
    </row>
    <row r="152" spans="1:7" ht="20.100000000000001" customHeight="1" x14ac:dyDescent="0.25">
      <c r="A152" s="652">
        <v>140</v>
      </c>
      <c r="B152" s="799" t="s">
        <v>8098</v>
      </c>
      <c r="C152" s="721" t="s">
        <v>3712</v>
      </c>
      <c r="D152" s="652" t="s">
        <v>8096</v>
      </c>
      <c r="E152" s="723"/>
      <c r="F152" s="723">
        <v>20000000</v>
      </c>
      <c r="G152" s="612"/>
    </row>
    <row r="153" spans="1:7" ht="20.100000000000001" customHeight="1" x14ac:dyDescent="0.25">
      <c r="A153" s="652">
        <v>141</v>
      </c>
      <c r="B153" s="799" t="s">
        <v>8099</v>
      </c>
      <c r="C153" s="721" t="s">
        <v>3712</v>
      </c>
      <c r="D153" s="652" t="s">
        <v>8096</v>
      </c>
      <c r="E153" s="723">
        <v>40000000</v>
      </c>
      <c r="F153" s="723"/>
      <c r="G153" s="612"/>
    </row>
    <row r="154" spans="1:7" ht="20.100000000000001" customHeight="1" x14ac:dyDescent="0.25">
      <c r="A154" s="652">
        <v>142</v>
      </c>
      <c r="B154" s="799" t="s">
        <v>8100</v>
      </c>
      <c r="C154" s="721" t="s">
        <v>3712</v>
      </c>
      <c r="D154" s="652" t="s">
        <v>8101</v>
      </c>
      <c r="E154" s="723"/>
      <c r="F154" s="723">
        <v>20000000</v>
      </c>
      <c r="G154" s="612"/>
    </row>
    <row r="155" spans="1:7" ht="20.100000000000001" customHeight="1" x14ac:dyDescent="0.25">
      <c r="A155" s="652">
        <v>143</v>
      </c>
      <c r="B155" s="799" t="s">
        <v>8102</v>
      </c>
      <c r="C155" s="721" t="s">
        <v>3712</v>
      </c>
      <c r="D155" s="652" t="s">
        <v>8101</v>
      </c>
      <c r="E155" s="723">
        <v>40000000</v>
      </c>
      <c r="F155" s="723"/>
      <c r="G155" s="612"/>
    </row>
    <row r="156" spans="1:7" ht="20.100000000000001" customHeight="1" x14ac:dyDescent="0.25">
      <c r="A156" s="652">
        <v>144</v>
      </c>
      <c r="B156" s="799" t="s">
        <v>8103</v>
      </c>
      <c r="C156" s="721" t="s">
        <v>3712</v>
      </c>
      <c r="D156" s="652" t="s">
        <v>8104</v>
      </c>
      <c r="E156" s="723">
        <v>40000000</v>
      </c>
      <c r="F156" s="652"/>
      <c r="G156" s="612"/>
    </row>
    <row r="157" spans="1:7" ht="20.100000000000001" customHeight="1" x14ac:dyDescent="0.25">
      <c r="A157" s="652">
        <v>145</v>
      </c>
      <c r="B157" s="799" t="s">
        <v>8105</v>
      </c>
      <c r="C157" s="721" t="s">
        <v>3712</v>
      </c>
      <c r="D157" s="652" t="s">
        <v>8104</v>
      </c>
      <c r="E157" s="723"/>
      <c r="F157" s="723">
        <v>20000000</v>
      </c>
      <c r="G157" s="612"/>
    </row>
    <row r="158" spans="1:7" ht="20.100000000000001" customHeight="1" x14ac:dyDescent="0.25">
      <c r="A158" s="652">
        <v>146</v>
      </c>
      <c r="B158" s="799" t="s">
        <v>546</v>
      </c>
      <c r="C158" s="721" t="s">
        <v>3712</v>
      </c>
      <c r="D158" s="652" t="s">
        <v>8104</v>
      </c>
      <c r="E158" s="723">
        <v>40000000</v>
      </c>
      <c r="F158" s="723"/>
      <c r="G158" s="612"/>
    </row>
    <row r="159" spans="1:7" ht="20.100000000000001" customHeight="1" x14ac:dyDescent="0.25">
      <c r="A159" s="652">
        <v>147</v>
      </c>
      <c r="B159" s="799" t="s">
        <v>8106</v>
      </c>
      <c r="C159" s="652" t="s">
        <v>1957</v>
      </c>
      <c r="D159" s="652" t="s">
        <v>8104</v>
      </c>
      <c r="E159" s="723">
        <v>40000000</v>
      </c>
      <c r="F159" s="723"/>
      <c r="G159" s="612"/>
    </row>
    <row r="160" spans="1:7" ht="20.100000000000001" customHeight="1" x14ac:dyDescent="0.25">
      <c r="A160" s="652">
        <v>148</v>
      </c>
      <c r="B160" s="799" t="s">
        <v>3434</v>
      </c>
      <c r="C160" s="652" t="s">
        <v>3712</v>
      </c>
      <c r="D160" s="652" t="s">
        <v>8107</v>
      </c>
      <c r="E160" s="723">
        <v>40000000</v>
      </c>
      <c r="F160" s="652"/>
      <c r="G160" s="612"/>
    </row>
    <row r="161" spans="1:7" ht="20.100000000000001" customHeight="1" x14ac:dyDescent="0.25">
      <c r="A161" s="652">
        <v>149</v>
      </c>
      <c r="B161" s="799" t="s">
        <v>8108</v>
      </c>
      <c r="C161" s="652" t="s">
        <v>3712</v>
      </c>
      <c r="D161" s="652" t="s">
        <v>8107</v>
      </c>
      <c r="E161" s="723">
        <v>40000000</v>
      </c>
      <c r="F161" s="723"/>
      <c r="G161" s="612"/>
    </row>
    <row r="162" spans="1:7" ht="20.100000000000001" customHeight="1" x14ac:dyDescent="0.25">
      <c r="A162" s="652">
        <v>150</v>
      </c>
      <c r="B162" s="799" t="s">
        <v>8109</v>
      </c>
      <c r="C162" s="652" t="s">
        <v>3712</v>
      </c>
      <c r="D162" s="652" t="s">
        <v>8107</v>
      </c>
      <c r="E162" s="723">
        <v>40000000</v>
      </c>
      <c r="F162" s="723"/>
      <c r="G162" s="612"/>
    </row>
    <row r="163" spans="1:7" ht="20.100000000000001" customHeight="1" x14ac:dyDescent="0.25">
      <c r="A163" s="652">
        <v>151</v>
      </c>
      <c r="B163" s="799" t="s">
        <v>8110</v>
      </c>
      <c r="C163" s="652" t="s">
        <v>3712</v>
      </c>
      <c r="D163" s="652" t="s">
        <v>8111</v>
      </c>
      <c r="E163" s="723">
        <v>40000000</v>
      </c>
      <c r="F163" s="723"/>
      <c r="G163" s="612"/>
    </row>
    <row r="164" spans="1:7" ht="20.100000000000001" customHeight="1" x14ac:dyDescent="0.25">
      <c r="A164" s="652">
        <v>152</v>
      </c>
      <c r="B164" s="799" t="s">
        <v>7927</v>
      </c>
      <c r="C164" s="652" t="s">
        <v>3712</v>
      </c>
      <c r="D164" s="652" t="s">
        <v>8111</v>
      </c>
      <c r="E164" s="723">
        <v>40000000</v>
      </c>
      <c r="F164" s="652"/>
      <c r="G164" s="612"/>
    </row>
    <row r="165" spans="1:7" ht="20.100000000000001" customHeight="1" x14ac:dyDescent="0.25">
      <c r="A165" s="652">
        <v>153</v>
      </c>
      <c r="B165" s="799" t="s">
        <v>8112</v>
      </c>
      <c r="C165" s="652" t="s">
        <v>3712</v>
      </c>
      <c r="D165" s="652" t="s">
        <v>8111</v>
      </c>
      <c r="E165" s="723">
        <v>40000000</v>
      </c>
      <c r="F165" s="723"/>
      <c r="G165" s="612"/>
    </row>
    <row r="166" spans="1:7" ht="20.100000000000001" customHeight="1" x14ac:dyDescent="0.25">
      <c r="A166" s="652">
        <v>154</v>
      </c>
      <c r="B166" s="799" t="s">
        <v>8113</v>
      </c>
      <c r="C166" s="652" t="s">
        <v>1924</v>
      </c>
      <c r="D166" s="652" t="s">
        <v>8114</v>
      </c>
      <c r="E166" s="723">
        <v>40000000</v>
      </c>
      <c r="F166" s="652"/>
      <c r="G166" s="612"/>
    </row>
    <row r="167" spans="1:7" ht="20.100000000000001" customHeight="1" x14ac:dyDescent="0.25">
      <c r="A167" s="652">
        <v>155</v>
      </c>
      <c r="B167" s="799" t="s">
        <v>8115</v>
      </c>
      <c r="C167" s="652" t="s">
        <v>1957</v>
      </c>
      <c r="D167" s="652" t="s">
        <v>8114</v>
      </c>
      <c r="E167" s="723">
        <v>40000000</v>
      </c>
      <c r="F167" s="723"/>
      <c r="G167" s="612"/>
    </row>
    <row r="168" spans="1:7" ht="20.100000000000001" customHeight="1" x14ac:dyDescent="0.25">
      <c r="A168" s="612">
        <v>156</v>
      </c>
      <c r="B168" s="634" t="s">
        <v>8116</v>
      </c>
      <c r="C168" s="612" t="s">
        <v>8117</v>
      </c>
      <c r="D168" s="612" t="s">
        <v>8114</v>
      </c>
      <c r="E168" s="658">
        <v>40000000</v>
      </c>
      <c r="F168" s="652"/>
      <c r="G168" s="612"/>
    </row>
    <row r="169" spans="1:7" ht="20.100000000000001" customHeight="1" x14ac:dyDescent="0.25">
      <c r="A169" s="652">
        <v>157</v>
      </c>
      <c r="B169" s="799" t="s">
        <v>8118</v>
      </c>
      <c r="C169" s="652" t="s">
        <v>3712</v>
      </c>
      <c r="D169" s="652" t="s">
        <v>8114</v>
      </c>
      <c r="E169" s="723">
        <v>40000000</v>
      </c>
      <c r="F169" s="723"/>
      <c r="G169" s="612"/>
    </row>
    <row r="170" spans="1:7" ht="20.100000000000001" customHeight="1" x14ac:dyDescent="0.25">
      <c r="A170" s="652">
        <v>158</v>
      </c>
      <c r="B170" s="799" t="s">
        <v>8119</v>
      </c>
      <c r="C170" s="652" t="s">
        <v>3712</v>
      </c>
      <c r="D170" s="652" t="s">
        <v>8120</v>
      </c>
      <c r="E170" s="723">
        <v>40000000</v>
      </c>
      <c r="F170" s="723"/>
      <c r="G170" s="612"/>
    </row>
    <row r="171" spans="1:7" ht="20.100000000000001" customHeight="1" x14ac:dyDescent="0.25">
      <c r="A171" s="652">
        <v>159</v>
      </c>
      <c r="B171" s="799" t="s">
        <v>8121</v>
      </c>
      <c r="C171" s="652" t="s">
        <v>1957</v>
      </c>
      <c r="D171" s="652" t="s">
        <v>8120</v>
      </c>
      <c r="E171" s="723">
        <v>40000000</v>
      </c>
      <c r="F171" s="723"/>
      <c r="G171" s="612"/>
    </row>
    <row r="172" spans="1:7" ht="20.100000000000001" customHeight="1" x14ac:dyDescent="0.25">
      <c r="A172" s="652">
        <v>160</v>
      </c>
      <c r="B172" s="799" t="s">
        <v>4101</v>
      </c>
      <c r="C172" s="652" t="s">
        <v>3712</v>
      </c>
      <c r="D172" s="652" t="s">
        <v>8120</v>
      </c>
      <c r="E172" s="723">
        <v>40000000</v>
      </c>
      <c r="F172" s="652"/>
      <c r="G172" s="612"/>
    </row>
    <row r="173" spans="1:7" ht="20.100000000000001" customHeight="1" x14ac:dyDescent="0.25">
      <c r="A173" s="652">
        <v>161</v>
      </c>
      <c r="B173" s="799" t="s">
        <v>8122</v>
      </c>
      <c r="C173" s="652" t="s">
        <v>3712</v>
      </c>
      <c r="D173" s="652" t="s">
        <v>8120</v>
      </c>
      <c r="E173" s="723">
        <v>40000000</v>
      </c>
      <c r="F173" s="652"/>
      <c r="G173" s="612"/>
    </row>
    <row r="174" spans="1:7" ht="20.100000000000001" customHeight="1" x14ac:dyDescent="0.25">
      <c r="A174" s="652">
        <v>162</v>
      </c>
      <c r="B174" s="799" t="s">
        <v>8123</v>
      </c>
      <c r="C174" s="652" t="s">
        <v>3712</v>
      </c>
      <c r="D174" s="652" t="s">
        <v>8120</v>
      </c>
      <c r="E174" s="723">
        <v>40000000</v>
      </c>
      <c r="F174" s="723"/>
      <c r="G174" s="612"/>
    </row>
    <row r="175" spans="1:7" ht="20.100000000000001" customHeight="1" x14ac:dyDescent="0.25">
      <c r="A175" s="652">
        <v>163</v>
      </c>
      <c r="B175" s="799" t="s">
        <v>8124</v>
      </c>
      <c r="C175" s="652" t="s">
        <v>3712</v>
      </c>
      <c r="D175" s="652" t="s">
        <v>8120</v>
      </c>
      <c r="E175" s="723">
        <v>40000000</v>
      </c>
      <c r="F175" s="723"/>
      <c r="G175" s="612"/>
    </row>
    <row r="176" spans="1:7" ht="20.100000000000001" customHeight="1" x14ac:dyDescent="0.25">
      <c r="A176" s="652">
        <v>164</v>
      </c>
      <c r="B176" s="799" t="s">
        <v>1754</v>
      </c>
      <c r="C176" s="652" t="s">
        <v>3712</v>
      </c>
      <c r="D176" s="652" t="s">
        <v>8125</v>
      </c>
      <c r="E176" s="723">
        <v>40000000</v>
      </c>
      <c r="F176" s="723"/>
      <c r="G176" s="612"/>
    </row>
    <row r="177" spans="1:7" ht="20.100000000000001" customHeight="1" x14ac:dyDescent="0.25">
      <c r="A177" s="652">
        <v>165</v>
      </c>
      <c r="B177" s="799" t="s">
        <v>8126</v>
      </c>
      <c r="C177" s="652" t="s">
        <v>3712</v>
      </c>
      <c r="D177" s="652" t="s">
        <v>8125</v>
      </c>
      <c r="E177" s="723">
        <v>40000000</v>
      </c>
      <c r="F177" s="723"/>
      <c r="G177" s="612"/>
    </row>
    <row r="178" spans="1:7" ht="20.100000000000001" customHeight="1" x14ac:dyDescent="0.25">
      <c r="A178" s="652">
        <v>166</v>
      </c>
      <c r="B178" s="799" t="s">
        <v>8127</v>
      </c>
      <c r="C178" s="652" t="s">
        <v>1924</v>
      </c>
      <c r="D178" s="652" t="s">
        <v>8125</v>
      </c>
      <c r="E178" s="723">
        <v>40000000</v>
      </c>
      <c r="F178" s="723"/>
      <c r="G178" s="612"/>
    </row>
    <row r="179" spans="1:7" ht="20.100000000000001" customHeight="1" x14ac:dyDescent="0.25">
      <c r="A179" s="795" t="s">
        <v>1332</v>
      </c>
      <c r="B179" s="686" t="s">
        <v>8128</v>
      </c>
      <c r="C179" s="686"/>
      <c r="D179" s="795"/>
      <c r="E179" s="720">
        <f>SUM(E180:E210)</f>
        <v>1240000000</v>
      </c>
      <c r="F179" s="720">
        <f>SUM(F180:F210)</f>
        <v>0</v>
      </c>
      <c r="G179" s="612"/>
    </row>
    <row r="180" spans="1:7" ht="20.100000000000001" customHeight="1" x14ac:dyDescent="0.25">
      <c r="A180" s="650">
        <v>167</v>
      </c>
      <c r="B180" s="670" t="s">
        <v>8129</v>
      </c>
      <c r="C180" s="650" t="s">
        <v>3712</v>
      </c>
      <c r="D180" s="650" t="s">
        <v>8130</v>
      </c>
      <c r="E180" s="723">
        <v>40000000</v>
      </c>
      <c r="F180" s="723"/>
      <c r="G180" s="612"/>
    </row>
    <row r="181" spans="1:7" ht="20.100000000000001" customHeight="1" x14ac:dyDescent="0.25">
      <c r="A181" s="650">
        <v>168</v>
      </c>
      <c r="B181" s="670" t="s">
        <v>8131</v>
      </c>
      <c r="C181" s="650" t="s">
        <v>3712</v>
      </c>
      <c r="D181" s="650" t="s">
        <v>8130</v>
      </c>
      <c r="E181" s="723">
        <v>40000000</v>
      </c>
      <c r="F181" s="650"/>
      <c r="G181" s="612"/>
    </row>
    <row r="182" spans="1:7" ht="20.100000000000001" customHeight="1" x14ac:dyDescent="0.25">
      <c r="A182" s="650">
        <v>169</v>
      </c>
      <c r="B182" s="670" t="s">
        <v>2718</v>
      </c>
      <c r="C182" s="650" t="s">
        <v>3712</v>
      </c>
      <c r="D182" s="650" t="s">
        <v>8130</v>
      </c>
      <c r="E182" s="723">
        <v>40000000</v>
      </c>
      <c r="F182" s="723"/>
      <c r="G182" s="612"/>
    </row>
    <row r="183" spans="1:7" ht="20.100000000000001" customHeight="1" x14ac:dyDescent="0.25">
      <c r="A183" s="650">
        <v>170</v>
      </c>
      <c r="B183" s="670" t="s">
        <v>1502</v>
      </c>
      <c r="C183" s="650" t="s">
        <v>1957</v>
      </c>
      <c r="D183" s="650" t="s">
        <v>8132</v>
      </c>
      <c r="E183" s="723">
        <v>40000000</v>
      </c>
      <c r="F183" s="723"/>
      <c r="G183" s="612"/>
    </row>
    <row r="184" spans="1:7" ht="20.100000000000001" customHeight="1" x14ac:dyDescent="0.25">
      <c r="A184" s="650">
        <v>171</v>
      </c>
      <c r="B184" s="670" t="s">
        <v>8133</v>
      </c>
      <c r="C184" s="650" t="s">
        <v>3712</v>
      </c>
      <c r="D184" s="650" t="s">
        <v>8132</v>
      </c>
      <c r="E184" s="723">
        <v>40000000</v>
      </c>
      <c r="F184" s="650"/>
      <c r="G184" s="612"/>
    </row>
    <row r="185" spans="1:7" ht="20.100000000000001" customHeight="1" x14ac:dyDescent="0.25">
      <c r="A185" s="650">
        <v>172</v>
      </c>
      <c r="B185" s="670" t="s">
        <v>586</v>
      </c>
      <c r="C185" s="650" t="s">
        <v>3712</v>
      </c>
      <c r="D185" s="650" t="s">
        <v>8132</v>
      </c>
      <c r="E185" s="723">
        <v>40000000</v>
      </c>
      <c r="F185" s="650"/>
      <c r="G185" s="612"/>
    </row>
    <row r="186" spans="1:7" ht="20.100000000000001" customHeight="1" x14ac:dyDescent="0.25">
      <c r="A186" s="650">
        <v>173</v>
      </c>
      <c r="B186" s="670" t="s">
        <v>8134</v>
      </c>
      <c r="C186" s="652" t="s">
        <v>2015</v>
      </c>
      <c r="D186" s="650" t="s">
        <v>8132</v>
      </c>
      <c r="E186" s="723">
        <v>40000000</v>
      </c>
      <c r="F186" s="650"/>
      <c r="G186" s="612"/>
    </row>
    <row r="187" spans="1:7" ht="20.100000000000001" customHeight="1" x14ac:dyDescent="0.25">
      <c r="A187" s="650">
        <v>174</v>
      </c>
      <c r="B187" s="670" t="s">
        <v>8135</v>
      </c>
      <c r="C187" s="650" t="s">
        <v>3712</v>
      </c>
      <c r="D187" s="650" t="s">
        <v>8132</v>
      </c>
      <c r="E187" s="723">
        <v>40000000</v>
      </c>
      <c r="F187" s="723"/>
      <c r="G187" s="612"/>
    </row>
    <row r="188" spans="1:7" ht="20.100000000000001" customHeight="1" x14ac:dyDescent="0.25">
      <c r="A188" s="650">
        <v>175</v>
      </c>
      <c r="B188" s="670" t="s">
        <v>8136</v>
      </c>
      <c r="C188" s="650" t="s">
        <v>3712</v>
      </c>
      <c r="D188" s="650" t="s">
        <v>8137</v>
      </c>
      <c r="E188" s="723">
        <v>40000000</v>
      </c>
      <c r="F188" s="723"/>
      <c r="G188" s="612"/>
    </row>
    <row r="189" spans="1:7" ht="20.100000000000001" customHeight="1" x14ac:dyDescent="0.25">
      <c r="A189" s="650">
        <v>176</v>
      </c>
      <c r="B189" s="670" t="s">
        <v>596</v>
      </c>
      <c r="C189" s="650" t="s">
        <v>3712</v>
      </c>
      <c r="D189" s="650" t="s">
        <v>8137</v>
      </c>
      <c r="E189" s="723">
        <v>40000000</v>
      </c>
      <c r="F189" s="723"/>
      <c r="G189" s="612"/>
    </row>
    <row r="190" spans="1:7" ht="20.100000000000001" customHeight="1" x14ac:dyDescent="0.25">
      <c r="A190" s="650">
        <v>177</v>
      </c>
      <c r="B190" s="670" t="s">
        <v>8138</v>
      </c>
      <c r="C190" s="652" t="s">
        <v>2015</v>
      </c>
      <c r="D190" s="650" t="s">
        <v>8137</v>
      </c>
      <c r="E190" s="723">
        <v>40000000</v>
      </c>
      <c r="F190" s="650"/>
      <c r="G190" s="612"/>
    </row>
    <row r="191" spans="1:7" ht="20.100000000000001" customHeight="1" x14ac:dyDescent="0.25">
      <c r="A191" s="650">
        <v>178</v>
      </c>
      <c r="B191" s="670" t="s">
        <v>8029</v>
      </c>
      <c r="C191" s="650" t="s">
        <v>3712</v>
      </c>
      <c r="D191" s="650" t="s">
        <v>8137</v>
      </c>
      <c r="E191" s="723">
        <v>40000000</v>
      </c>
      <c r="F191" s="650"/>
      <c r="G191" s="612"/>
    </row>
    <row r="192" spans="1:7" ht="20.100000000000001" customHeight="1" x14ac:dyDescent="0.25">
      <c r="A192" s="650">
        <v>179</v>
      </c>
      <c r="B192" s="670" t="s">
        <v>557</v>
      </c>
      <c r="C192" s="650" t="s">
        <v>3712</v>
      </c>
      <c r="D192" s="650" t="s">
        <v>8137</v>
      </c>
      <c r="E192" s="723">
        <v>40000000</v>
      </c>
      <c r="F192" s="650"/>
      <c r="G192" s="612"/>
    </row>
    <row r="193" spans="1:7" ht="20.100000000000001" customHeight="1" x14ac:dyDescent="0.25">
      <c r="A193" s="650">
        <v>180</v>
      </c>
      <c r="B193" s="670" t="s">
        <v>7962</v>
      </c>
      <c r="C193" s="650" t="s">
        <v>3712</v>
      </c>
      <c r="D193" s="650" t="s">
        <v>8139</v>
      </c>
      <c r="E193" s="723">
        <v>40000000</v>
      </c>
      <c r="F193" s="650"/>
      <c r="G193" s="612"/>
    </row>
    <row r="194" spans="1:7" ht="20.100000000000001" customHeight="1" x14ac:dyDescent="0.25">
      <c r="A194" s="650">
        <v>181</v>
      </c>
      <c r="B194" s="670" t="s">
        <v>8140</v>
      </c>
      <c r="C194" s="650" t="s">
        <v>3712</v>
      </c>
      <c r="D194" s="650" t="s">
        <v>8141</v>
      </c>
      <c r="E194" s="723">
        <v>40000000</v>
      </c>
      <c r="F194" s="723"/>
      <c r="G194" s="612"/>
    </row>
    <row r="195" spans="1:7" ht="20.100000000000001" customHeight="1" x14ac:dyDescent="0.25">
      <c r="A195" s="650">
        <v>182</v>
      </c>
      <c r="B195" s="670" t="s">
        <v>4968</v>
      </c>
      <c r="C195" s="650" t="s">
        <v>3712</v>
      </c>
      <c r="D195" s="650" t="s">
        <v>8142</v>
      </c>
      <c r="E195" s="723">
        <v>40000000</v>
      </c>
      <c r="F195" s="723"/>
      <c r="G195" s="612"/>
    </row>
    <row r="196" spans="1:7" ht="20.100000000000001" customHeight="1" x14ac:dyDescent="0.25">
      <c r="A196" s="650">
        <v>183</v>
      </c>
      <c r="B196" s="670" t="s">
        <v>8143</v>
      </c>
      <c r="C196" s="650" t="s">
        <v>3712</v>
      </c>
      <c r="D196" s="650" t="s">
        <v>8142</v>
      </c>
      <c r="E196" s="723">
        <v>40000000</v>
      </c>
      <c r="F196" s="650"/>
      <c r="G196" s="612"/>
    </row>
    <row r="197" spans="1:7" ht="20.100000000000001" customHeight="1" x14ac:dyDescent="0.25">
      <c r="A197" s="650">
        <v>184</v>
      </c>
      <c r="B197" s="670" t="s">
        <v>8144</v>
      </c>
      <c r="C197" s="650" t="s">
        <v>3712</v>
      </c>
      <c r="D197" s="650" t="s">
        <v>8142</v>
      </c>
      <c r="E197" s="723">
        <v>40000000</v>
      </c>
      <c r="F197" s="723"/>
      <c r="G197" s="612"/>
    </row>
    <row r="198" spans="1:7" ht="20.100000000000001" customHeight="1" x14ac:dyDescent="0.25">
      <c r="A198" s="650">
        <v>185</v>
      </c>
      <c r="B198" s="670" t="s">
        <v>8145</v>
      </c>
      <c r="C198" s="650" t="s">
        <v>3712</v>
      </c>
      <c r="D198" s="650" t="s">
        <v>8142</v>
      </c>
      <c r="E198" s="723">
        <v>40000000</v>
      </c>
      <c r="F198" s="723"/>
      <c r="G198" s="612"/>
    </row>
    <row r="199" spans="1:7" ht="20.100000000000001" customHeight="1" x14ac:dyDescent="0.25">
      <c r="A199" s="650">
        <v>186</v>
      </c>
      <c r="B199" s="670" t="s">
        <v>8146</v>
      </c>
      <c r="C199" s="650" t="s">
        <v>3712</v>
      </c>
      <c r="D199" s="650" t="s">
        <v>8142</v>
      </c>
      <c r="E199" s="723">
        <v>40000000</v>
      </c>
      <c r="F199" s="650"/>
      <c r="G199" s="612"/>
    </row>
    <row r="200" spans="1:7" ht="20.100000000000001" customHeight="1" x14ac:dyDescent="0.25">
      <c r="A200" s="650">
        <v>187</v>
      </c>
      <c r="B200" s="670" t="s">
        <v>8147</v>
      </c>
      <c r="C200" s="650" t="s">
        <v>3712</v>
      </c>
      <c r="D200" s="650" t="s">
        <v>8142</v>
      </c>
      <c r="E200" s="723">
        <v>40000000</v>
      </c>
      <c r="F200" s="650"/>
      <c r="G200" s="612"/>
    </row>
    <row r="201" spans="1:7" ht="20.100000000000001" customHeight="1" x14ac:dyDescent="0.25">
      <c r="A201" s="650">
        <v>188</v>
      </c>
      <c r="B201" s="670" t="s">
        <v>8148</v>
      </c>
      <c r="C201" s="650" t="s">
        <v>3712</v>
      </c>
      <c r="D201" s="650" t="s">
        <v>8142</v>
      </c>
      <c r="E201" s="723">
        <v>40000000</v>
      </c>
      <c r="F201" s="723"/>
      <c r="G201" s="612"/>
    </row>
    <row r="202" spans="1:7" ht="20.100000000000001" customHeight="1" x14ac:dyDescent="0.25">
      <c r="A202" s="650">
        <v>189</v>
      </c>
      <c r="B202" s="670" t="s">
        <v>1513</v>
      </c>
      <c r="C202" s="650" t="s">
        <v>1957</v>
      </c>
      <c r="D202" s="650" t="s">
        <v>7178</v>
      </c>
      <c r="E202" s="723">
        <v>40000000</v>
      </c>
      <c r="F202" s="723"/>
      <c r="G202" s="612"/>
    </row>
    <row r="203" spans="1:7" ht="20.100000000000001" customHeight="1" x14ac:dyDescent="0.25">
      <c r="A203" s="650">
        <v>190</v>
      </c>
      <c r="B203" s="670" t="s">
        <v>8149</v>
      </c>
      <c r="C203" s="650" t="s">
        <v>3712</v>
      </c>
      <c r="D203" s="650" t="s">
        <v>3357</v>
      </c>
      <c r="E203" s="723">
        <v>40000000</v>
      </c>
      <c r="F203" s="723"/>
      <c r="G203" s="612"/>
    </row>
    <row r="204" spans="1:7" ht="20.100000000000001" customHeight="1" x14ac:dyDescent="0.25">
      <c r="A204" s="650">
        <v>191</v>
      </c>
      <c r="B204" s="670" t="s">
        <v>7687</v>
      </c>
      <c r="C204" s="650" t="s">
        <v>3712</v>
      </c>
      <c r="D204" s="650" t="s">
        <v>3357</v>
      </c>
      <c r="E204" s="723">
        <v>40000000</v>
      </c>
      <c r="F204" s="650"/>
      <c r="G204" s="612"/>
    </row>
    <row r="205" spans="1:7" ht="20.100000000000001" customHeight="1" x14ac:dyDescent="0.25">
      <c r="A205" s="650">
        <v>192</v>
      </c>
      <c r="B205" s="670" t="s">
        <v>8150</v>
      </c>
      <c r="C205" s="650" t="s">
        <v>3712</v>
      </c>
      <c r="D205" s="650" t="s">
        <v>3357</v>
      </c>
      <c r="E205" s="723">
        <v>40000000</v>
      </c>
      <c r="F205" s="650"/>
      <c r="G205" s="612"/>
    </row>
    <row r="206" spans="1:7" ht="20.100000000000001" customHeight="1" x14ac:dyDescent="0.25">
      <c r="A206" s="650">
        <v>193</v>
      </c>
      <c r="B206" s="670" t="s">
        <v>8151</v>
      </c>
      <c r="C206" s="650" t="s">
        <v>3712</v>
      </c>
      <c r="D206" s="650" t="s">
        <v>8152</v>
      </c>
      <c r="E206" s="723">
        <v>40000000</v>
      </c>
      <c r="F206" s="650"/>
      <c r="G206" s="612"/>
    </row>
    <row r="207" spans="1:7" ht="20.100000000000001" customHeight="1" x14ac:dyDescent="0.25">
      <c r="A207" s="650">
        <v>194</v>
      </c>
      <c r="B207" s="670" t="s">
        <v>8153</v>
      </c>
      <c r="C207" s="650" t="s">
        <v>3712</v>
      </c>
      <c r="D207" s="650" t="s">
        <v>488</v>
      </c>
      <c r="E207" s="723">
        <v>40000000</v>
      </c>
      <c r="F207" s="650"/>
      <c r="G207" s="612"/>
    </row>
    <row r="208" spans="1:7" ht="20.100000000000001" customHeight="1" x14ac:dyDescent="0.25">
      <c r="A208" s="650">
        <v>195</v>
      </c>
      <c r="B208" s="670" t="s">
        <v>4644</v>
      </c>
      <c r="C208" s="650" t="s">
        <v>3712</v>
      </c>
      <c r="D208" s="650" t="s">
        <v>488</v>
      </c>
      <c r="E208" s="723">
        <v>40000000</v>
      </c>
      <c r="F208" s="723"/>
      <c r="G208" s="612"/>
    </row>
    <row r="209" spans="1:7" ht="20.100000000000001" customHeight="1" x14ac:dyDescent="0.25">
      <c r="A209" s="650">
        <v>196</v>
      </c>
      <c r="B209" s="670" t="s">
        <v>8154</v>
      </c>
      <c r="C209" s="650" t="s">
        <v>3712</v>
      </c>
      <c r="D209" s="650" t="s">
        <v>8155</v>
      </c>
      <c r="E209" s="723">
        <v>40000000</v>
      </c>
      <c r="F209" s="723"/>
      <c r="G209" s="612"/>
    </row>
    <row r="210" spans="1:7" ht="20.100000000000001" customHeight="1" x14ac:dyDescent="0.25">
      <c r="A210" s="650">
        <v>197</v>
      </c>
      <c r="B210" s="670" t="s">
        <v>8156</v>
      </c>
      <c r="C210" s="650" t="s">
        <v>3712</v>
      </c>
      <c r="D210" s="650" t="s">
        <v>8155</v>
      </c>
      <c r="E210" s="723">
        <v>40000000</v>
      </c>
      <c r="F210" s="650"/>
      <c r="G210" s="612"/>
    </row>
    <row r="211" spans="1:7" ht="20.100000000000001" customHeight="1" x14ac:dyDescent="0.25">
      <c r="A211" s="795" t="s">
        <v>1334</v>
      </c>
      <c r="B211" s="800" t="s">
        <v>8157</v>
      </c>
      <c r="C211" s="800"/>
      <c r="D211" s="795"/>
      <c r="E211" s="720">
        <f>SUM(E212:E218)</f>
        <v>200000000</v>
      </c>
      <c r="F211" s="720">
        <f>SUM(F212:F218)</f>
        <v>40000000</v>
      </c>
      <c r="G211" s="612"/>
    </row>
    <row r="212" spans="1:7" ht="20.100000000000001" customHeight="1" x14ac:dyDescent="0.25">
      <c r="A212" s="650">
        <v>198</v>
      </c>
      <c r="B212" s="670" t="s">
        <v>8158</v>
      </c>
      <c r="C212" s="650" t="s">
        <v>3712</v>
      </c>
      <c r="D212" s="650" t="s">
        <v>8159</v>
      </c>
      <c r="E212" s="723"/>
      <c r="F212" s="723">
        <v>20000000</v>
      </c>
      <c r="G212" s="612"/>
    </row>
    <row r="213" spans="1:7" ht="20.100000000000001" customHeight="1" x14ac:dyDescent="0.25">
      <c r="A213" s="650">
        <v>199</v>
      </c>
      <c r="B213" s="670" t="s">
        <v>8160</v>
      </c>
      <c r="C213" s="650" t="s">
        <v>3712</v>
      </c>
      <c r="D213" s="650" t="s">
        <v>8161</v>
      </c>
      <c r="E213" s="723">
        <v>40000000</v>
      </c>
      <c r="F213" s="723"/>
      <c r="G213" s="612"/>
    </row>
    <row r="214" spans="1:7" ht="20.100000000000001" customHeight="1" x14ac:dyDescent="0.25">
      <c r="A214" s="650">
        <v>200</v>
      </c>
      <c r="B214" s="670" t="s">
        <v>8162</v>
      </c>
      <c r="C214" s="650" t="s">
        <v>3712</v>
      </c>
      <c r="D214" s="650" t="s">
        <v>4437</v>
      </c>
      <c r="E214" s="723">
        <v>40000000</v>
      </c>
      <c r="F214" s="650"/>
      <c r="G214" s="612"/>
    </row>
    <row r="215" spans="1:7" ht="20.100000000000001" customHeight="1" x14ac:dyDescent="0.25">
      <c r="A215" s="650">
        <v>201</v>
      </c>
      <c r="B215" s="670" t="s">
        <v>8163</v>
      </c>
      <c r="C215" s="650" t="s">
        <v>3712</v>
      </c>
      <c r="D215" s="650" t="s">
        <v>8164</v>
      </c>
      <c r="E215" s="723">
        <v>40000000</v>
      </c>
      <c r="F215" s="650"/>
      <c r="G215" s="612"/>
    </row>
    <row r="216" spans="1:7" ht="20.100000000000001" customHeight="1" x14ac:dyDescent="0.25">
      <c r="A216" s="650">
        <v>202</v>
      </c>
      <c r="B216" s="670" t="s">
        <v>8165</v>
      </c>
      <c r="C216" s="650" t="s">
        <v>3712</v>
      </c>
      <c r="D216" s="650" t="s">
        <v>8166</v>
      </c>
      <c r="E216" s="723">
        <v>40000000</v>
      </c>
      <c r="F216" s="723"/>
      <c r="G216" s="612"/>
    </row>
    <row r="217" spans="1:7" ht="20.100000000000001" customHeight="1" x14ac:dyDescent="0.25">
      <c r="A217" s="650">
        <v>203</v>
      </c>
      <c r="B217" s="670" t="s">
        <v>8167</v>
      </c>
      <c r="C217" s="650" t="s">
        <v>3712</v>
      </c>
      <c r="D217" s="650" t="s">
        <v>8168</v>
      </c>
      <c r="E217" s="723">
        <v>40000000</v>
      </c>
      <c r="F217" s="723"/>
      <c r="G217" s="612"/>
    </row>
    <row r="218" spans="1:7" ht="20.100000000000001" customHeight="1" x14ac:dyDescent="0.25">
      <c r="A218" s="650">
        <v>204</v>
      </c>
      <c r="B218" s="670" t="s">
        <v>8169</v>
      </c>
      <c r="C218" s="650" t="s">
        <v>3712</v>
      </c>
      <c r="D218" s="650" t="s">
        <v>8170</v>
      </c>
      <c r="E218" s="723"/>
      <c r="F218" s="723">
        <v>20000000</v>
      </c>
      <c r="G218" s="612"/>
    </row>
    <row r="219" spans="1:7" ht="20.100000000000001" customHeight="1" x14ac:dyDescent="0.25">
      <c r="A219" s="795" t="s">
        <v>1336</v>
      </c>
      <c r="B219" s="800" t="s">
        <v>8171</v>
      </c>
      <c r="C219" s="800"/>
      <c r="D219" s="795"/>
      <c r="E219" s="720">
        <f>SUM(E220:E232)</f>
        <v>520000000</v>
      </c>
      <c r="F219" s="720">
        <f>SUM(F220:F232)</f>
        <v>0</v>
      </c>
      <c r="G219" s="612"/>
    </row>
    <row r="220" spans="1:7" ht="20.100000000000001" customHeight="1" x14ac:dyDescent="0.25">
      <c r="A220" s="721">
        <v>205</v>
      </c>
      <c r="B220" s="797" t="s">
        <v>8172</v>
      </c>
      <c r="C220" s="650" t="s">
        <v>3712</v>
      </c>
      <c r="D220" s="721" t="s">
        <v>8173</v>
      </c>
      <c r="E220" s="723">
        <v>40000000</v>
      </c>
      <c r="F220" s="721"/>
      <c r="G220" s="612"/>
    </row>
    <row r="221" spans="1:7" ht="20.100000000000001" customHeight="1" x14ac:dyDescent="0.25">
      <c r="A221" s="721">
        <v>206</v>
      </c>
      <c r="B221" s="797" t="s">
        <v>8174</v>
      </c>
      <c r="C221" s="721" t="s">
        <v>1957</v>
      </c>
      <c r="D221" s="721" t="s">
        <v>8173</v>
      </c>
      <c r="E221" s="723">
        <v>40000000</v>
      </c>
      <c r="F221" s="721"/>
      <c r="G221" s="612"/>
    </row>
    <row r="222" spans="1:7" ht="20.100000000000001" customHeight="1" x14ac:dyDescent="0.25">
      <c r="A222" s="721">
        <v>207</v>
      </c>
      <c r="B222" s="649" t="s">
        <v>521</v>
      </c>
      <c r="C222" s="650" t="s">
        <v>3712</v>
      </c>
      <c r="D222" s="721" t="s">
        <v>8173</v>
      </c>
      <c r="E222" s="723">
        <v>40000000</v>
      </c>
      <c r="F222" s="794"/>
      <c r="G222" s="612"/>
    </row>
    <row r="223" spans="1:7" ht="20.100000000000001" customHeight="1" x14ac:dyDescent="0.25">
      <c r="A223" s="721">
        <v>208</v>
      </c>
      <c r="B223" s="649" t="s">
        <v>8175</v>
      </c>
      <c r="C223" s="650" t="s">
        <v>3712</v>
      </c>
      <c r="D223" s="721" t="s">
        <v>8173</v>
      </c>
      <c r="E223" s="723">
        <v>40000000</v>
      </c>
      <c r="F223" s="794"/>
      <c r="G223" s="612"/>
    </row>
    <row r="224" spans="1:7" ht="20.100000000000001" customHeight="1" x14ac:dyDescent="0.25">
      <c r="A224" s="721">
        <v>209</v>
      </c>
      <c r="B224" s="649" t="s">
        <v>8176</v>
      </c>
      <c r="C224" s="650" t="s">
        <v>3712</v>
      </c>
      <c r="D224" s="721" t="s">
        <v>8173</v>
      </c>
      <c r="E224" s="723">
        <v>40000000</v>
      </c>
      <c r="F224" s="794"/>
      <c r="G224" s="612"/>
    </row>
    <row r="225" spans="1:7" ht="20.100000000000001" customHeight="1" x14ac:dyDescent="0.25">
      <c r="A225" s="721">
        <v>210</v>
      </c>
      <c r="B225" s="649" t="s">
        <v>8177</v>
      </c>
      <c r="C225" s="650" t="s">
        <v>3712</v>
      </c>
      <c r="D225" s="721" t="s">
        <v>8173</v>
      </c>
      <c r="E225" s="723">
        <v>40000000</v>
      </c>
      <c r="F225" s="794"/>
      <c r="G225" s="612"/>
    </row>
    <row r="226" spans="1:7" ht="20.100000000000001" customHeight="1" x14ac:dyDescent="0.25">
      <c r="A226" s="721">
        <v>211</v>
      </c>
      <c r="B226" s="649" t="s">
        <v>118</v>
      </c>
      <c r="C226" s="650" t="s">
        <v>3712</v>
      </c>
      <c r="D226" s="721" t="s">
        <v>8173</v>
      </c>
      <c r="E226" s="723">
        <v>40000000</v>
      </c>
      <c r="F226" s="794"/>
      <c r="G226" s="612"/>
    </row>
    <row r="227" spans="1:7" ht="20.100000000000001" customHeight="1" x14ac:dyDescent="0.25">
      <c r="A227" s="721">
        <v>212</v>
      </c>
      <c r="B227" s="649" t="s">
        <v>8178</v>
      </c>
      <c r="C227" s="650" t="s">
        <v>3712</v>
      </c>
      <c r="D227" s="721" t="s">
        <v>8173</v>
      </c>
      <c r="E227" s="723">
        <v>40000000</v>
      </c>
      <c r="F227" s="794"/>
      <c r="G227" s="612"/>
    </row>
    <row r="228" spans="1:7" ht="20.100000000000001" customHeight="1" x14ac:dyDescent="0.25">
      <c r="A228" s="721">
        <v>213</v>
      </c>
      <c r="B228" s="797" t="s">
        <v>8179</v>
      </c>
      <c r="C228" s="650" t="s">
        <v>3712</v>
      </c>
      <c r="D228" s="721" t="s">
        <v>8180</v>
      </c>
      <c r="E228" s="723">
        <v>40000000</v>
      </c>
      <c r="F228" s="721"/>
      <c r="G228" s="612"/>
    </row>
    <row r="229" spans="1:7" ht="20.100000000000001" customHeight="1" x14ac:dyDescent="0.25">
      <c r="A229" s="721">
        <v>214</v>
      </c>
      <c r="B229" s="797" t="s">
        <v>8181</v>
      </c>
      <c r="C229" s="650" t="s">
        <v>3712</v>
      </c>
      <c r="D229" s="721" t="s">
        <v>8180</v>
      </c>
      <c r="E229" s="723">
        <v>40000000</v>
      </c>
      <c r="F229" s="721"/>
      <c r="G229" s="612"/>
    </row>
    <row r="230" spans="1:7" ht="20.100000000000001" customHeight="1" x14ac:dyDescent="0.25">
      <c r="A230" s="721">
        <v>215</v>
      </c>
      <c r="B230" s="797" t="s">
        <v>8182</v>
      </c>
      <c r="C230" s="650" t="s">
        <v>3712</v>
      </c>
      <c r="D230" s="721" t="s">
        <v>8180</v>
      </c>
      <c r="E230" s="723">
        <v>40000000</v>
      </c>
      <c r="F230" s="723"/>
      <c r="G230" s="612"/>
    </row>
    <row r="231" spans="1:7" ht="20.100000000000001" customHeight="1" x14ac:dyDescent="0.25">
      <c r="A231" s="721">
        <v>216</v>
      </c>
      <c r="B231" s="797" t="s">
        <v>8183</v>
      </c>
      <c r="C231" s="650" t="s">
        <v>3712</v>
      </c>
      <c r="D231" s="721" t="s">
        <v>8180</v>
      </c>
      <c r="E231" s="723">
        <v>40000000</v>
      </c>
      <c r="F231" s="721"/>
      <c r="G231" s="612"/>
    </row>
    <row r="232" spans="1:7" ht="20.100000000000001" customHeight="1" x14ac:dyDescent="0.25">
      <c r="A232" s="721">
        <v>217</v>
      </c>
      <c r="B232" s="649" t="s">
        <v>8184</v>
      </c>
      <c r="C232" s="650" t="s">
        <v>3712</v>
      </c>
      <c r="D232" s="650" t="s">
        <v>8185</v>
      </c>
      <c r="E232" s="723">
        <v>40000000</v>
      </c>
      <c r="F232" s="721"/>
      <c r="G232" s="612"/>
    </row>
    <row r="233" spans="1:7" ht="20.100000000000001" customHeight="1" x14ac:dyDescent="0.25">
      <c r="A233" s="795" t="s">
        <v>1338</v>
      </c>
      <c r="B233" s="800" t="s">
        <v>8186</v>
      </c>
      <c r="C233" s="800"/>
      <c r="D233" s="795"/>
      <c r="E233" s="720">
        <f>SUM(E234:E306)</f>
        <v>1800000000</v>
      </c>
      <c r="F233" s="720">
        <f>SUM(F234:F306)</f>
        <v>560000000</v>
      </c>
      <c r="G233" s="612"/>
    </row>
    <row r="234" spans="1:7" ht="20.100000000000001" customHeight="1" x14ac:dyDescent="0.25">
      <c r="A234" s="801">
        <v>218</v>
      </c>
      <c r="B234" s="802" t="s">
        <v>8187</v>
      </c>
      <c r="C234" s="801" t="s">
        <v>3712</v>
      </c>
      <c r="D234" s="801" t="s">
        <v>8188</v>
      </c>
      <c r="E234" s="803">
        <v>40000000</v>
      </c>
      <c r="F234" s="801"/>
      <c r="G234" s="612"/>
    </row>
    <row r="235" spans="1:7" ht="20.100000000000001" customHeight="1" x14ac:dyDescent="0.25">
      <c r="A235" s="801">
        <v>219</v>
      </c>
      <c r="B235" s="804" t="s">
        <v>896</v>
      </c>
      <c r="C235" s="801" t="s">
        <v>3712</v>
      </c>
      <c r="D235" s="801" t="s">
        <v>8188</v>
      </c>
      <c r="E235" s="803">
        <v>40000000</v>
      </c>
      <c r="F235" s="801"/>
      <c r="G235" s="612"/>
    </row>
    <row r="236" spans="1:7" ht="20.100000000000001" customHeight="1" x14ac:dyDescent="0.25">
      <c r="A236" s="801">
        <v>220</v>
      </c>
      <c r="B236" s="804" t="s">
        <v>185</v>
      </c>
      <c r="C236" s="801" t="s">
        <v>3712</v>
      </c>
      <c r="D236" s="801" t="s">
        <v>8188</v>
      </c>
      <c r="E236" s="803">
        <v>40000000</v>
      </c>
      <c r="F236" s="801"/>
      <c r="G236" s="612"/>
    </row>
    <row r="237" spans="1:7" ht="20.100000000000001" customHeight="1" x14ac:dyDescent="0.25">
      <c r="A237" s="801">
        <v>221</v>
      </c>
      <c r="B237" s="804" t="s">
        <v>3962</v>
      </c>
      <c r="C237" s="801" t="s">
        <v>3712</v>
      </c>
      <c r="D237" s="801" t="s">
        <v>8188</v>
      </c>
      <c r="E237" s="803">
        <v>40000000</v>
      </c>
      <c r="F237" s="803"/>
      <c r="G237" s="612"/>
    </row>
    <row r="238" spans="1:7" ht="20.100000000000001" customHeight="1" x14ac:dyDescent="0.25">
      <c r="A238" s="801">
        <v>222</v>
      </c>
      <c r="B238" s="804" t="s">
        <v>8189</v>
      </c>
      <c r="C238" s="801" t="s">
        <v>3712</v>
      </c>
      <c r="D238" s="801" t="s">
        <v>8188</v>
      </c>
      <c r="E238" s="803">
        <v>40000000</v>
      </c>
      <c r="F238" s="803"/>
      <c r="G238" s="612"/>
    </row>
    <row r="239" spans="1:7" ht="20.100000000000001" customHeight="1" x14ac:dyDescent="0.25">
      <c r="A239" s="801">
        <v>223</v>
      </c>
      <c r="B239" s="804" t="s">
        <v>8190</v>
      </c>
      <c r="C239" s="801" t="s">
        <v>3712</v>
      </c>
      <c r="D239" s="801" t="s">
        <v>8188</v>
      </c>
      <c r="E239" s="803">
        <v>40000000</v>
      </c>
      <c r="F239" s="801"/>
      <c r="G239" s="612"/>
    </row>
    <row r="240" spans="1:7" ht="20.100000000000001" customHeight="1" x14ac:dyDescent="0.25">
      <c r="A240" s="801">
        <v>224</v>
      </c>
      <c r="B240" s="804" t="s">
        <v>347</v>
      </c>
      <c r="C240" s="801" t="s">
        <v>3712</v>
      </c>
      <c r="D240" s="801" t="s">
        <v>8191</v>
      </c>
      <c r="E240" s="803">
        <v>40000000</v>
      </c>
      <c r="F240" s="801"/>
      <c r="G240" s="612"/>
    </row>
    <row r="241" spans="1:7" ht="20.100000000000001" customHeight="1" x14ac:dyDescent="0.25">
      <c r="A241" s="801">
        <v>225</v>
      </c>
      <c r="B241" s="804" t="s">
        <v>8192</v>
      </c>
      <c r="C241" s="801" t="s">
        <v>3712</v>
      </c>
      <c r="D241" s="801" t="s">
        <v>8191</v>
      </c>
      <c r="E241" s="803">
        <v>40000000</v>
      </c>
      <c r="F241" s="803"/>
      <c r="G241" s="612"/>
    </row>
    <row r="242" spans="1:7" ht="20.100000000000001" customHeight="1" x14ac:dyDescent="0.25">
      <c r="A242" s="801">
        <v>226</v>
      </c>
      <c r="B242" s="804" t="s">
        <v>3806</v>
      </c>
      <c r="C242" s="801" t="s">
        <v>3712</v>
      </c>
      <c r="D242" s="801" t="s">
        <v>8191</v>
      </c>
      <c r="E242" s="803">
        <v>40000000</v>
      </c>
      <c r="F242" s="803"/>
      <c r="G242" s="612"/>
    </row>
    <row r="243" spans="1:7" ht="20.100000000000001" customHeight="1" x14ac:dyDescent="0.25">
      <c r="A243" s="801">
        <v>227</v>
      </c>
      <c r="B243" s="804" t="s">
        <v>6986</v>
      </c>
      <c r="C243" s="801" t="s">
        <v>3712</v>
      </c>
      <c r="D243" s="801" t="s">
        <v>3293</v>
      </c>
      <c r="E243" s="803"/>
      <c r="F243" s="723">
        <v>20000000</v>
      </c>
      <c r="G243" s="612"/>
    </row>
    <row r="244" spans="1:7" ht="20.100000000000001" customHeight="1" x14ac:dyDescent="0.25">
      <c r="A244" s="801">
        <v>228</v>
      </c>
      <c r="B244" s="804" t="s">
        <v>540</v>
      </c>
      <c r="C244" s="652" t="s">
        <v>2015</v>
      </c>
      <c r="D244" s="801" t="s">
        <v>3293</v>
      </c>
      <c r="E244" s="803"/>
      <c r="F244" s="723">
        <v>20000000</v>
      </c>
      <c r="G244" s="612"/>
    </row>
    <row r="245" spans="1:7" ht="20.100000000000001" customHeight="1" x14ac:dyDescent="0.25">
      <c r="A245" s="801">
        <v>229</v>
      </c>
      <c r="B245" s="692" t="s">
        <v>8193</v>
      </c>
      <c r="C245" s="690" t="s">
        <v>1957</v>
      </c>
      <c r="D245" s="801" t="s">
        <v>3293</v>
      </c>
      <c r="E245" s="803">
        <v>40000000</v>
      </c>
      <c r="F245" s="803"/>
      <c r="G245" s="612"/>
    </row>
    <row r="246" spans="1:7" ht="20.100000000000001" customHeight="1" x14ac:dyDescent="0.25">
      <c r="A246" s="801">
        <v>230</v>
      </c>
      <c r="B246" s="804" t="s">
        <v>75</v>
      </c>
      <c r="C246" s="801" t="s">
        <v>3712</v>
      </c>
      <c r="D246" s="801" t="s">
        <v>3293</v>
      </c>
      <c r="E246" s="803">
        <v>40000000</v>
      </c>
      <c r="F246" s="803"/>
      <c r="G246" s="612"/>
    </row>
    <row r="247" spans="1:7" ht="20.100000000000001" customHeight="1" x14ac:dyDescent="0.25">
      <c r="A247" s="801">
        <v>231</v>
      </c>
      <c r="B247" s="804" t="s">
        <v>579</v>
      </c>
      <c r="C247" s="801" t="s">
        <v>3712</v>
      </c>
      <c r="D247" s="801" t="s">
        <v>3293</v>
      </c>
      <c r="E247" s="803"/>
      <c r="F247" s="723">
        <v>20000000</v>
      </c>
      <c r="G247" s="612"/>
    </row>
    <row r="248" spans="1:7" ht="20.100000000000001" customHeight="1" x14ac:dyDescent="0.25">
      <c r="A248" s="801">
        <v>232</v>
      </c>
      <c r="B248" s="804" t="s">
        <v>8194</v>
      </c>
      <c r="C248" s="801" t="s">
        <v>3712</v>
      </c>
      <c r="D248" s="801" t="s">
        <v>3293</v>
      </c>
      <c r="E248" s="803">
        <v>40000000</v>
      </c>
      <c r="F248" s="690"/>
      <c r="G248" s="612"/>
    </row>
    <row r="249" spans="1:7" ht="20.100000000000001" customHeight="1" x14ac:dyDescent="0.25">
      <c r="A249" s="801">
        <v>233</v>
      </c>
      <c r="B249" s="804" t="s">
        <v>8195</v>
      </c>
      <c r="C249" s="801" t="s">
        <v>1924</v>
      </c>
      <c r="D249" s="801" t="s">
        <v>8196</v>
      </c>
      <c r="E249" s="803"/>
      <c r="F249" s="723">
        <v>20000000</v>
      </c>
      <c r="G249" s="612"/>
    </row>
    <row r="250" spans="1:7" ht="20.100000000000001" customHeight="1" x14ac:dyDescent="0.25">
      <c r="A250" s="801">
        <v>234</v>
      </c>
      <c r="B250" s="804" t="s">
        <v>8197</v>
      </c>
      <c r="C250" s="801" t="s">
        <v>3712</v>
      </c>
      <c r="D250" s="801" t="s">
        <v>8196</v>
      </c>
      <c r="E250" s="803"/>
      <c r="F250" s="723">
        <v>20000000</v>
      </c>
      <c r="G250" s="612"/>
    </row>
    <row r="251" spans="1:7" ht="20.100000000000001" customHeight="1" x14ac:dyDescent="0.25">
      <c r="A251" s="801">
        <v>235</v>
      </c>
      <c r="B251" s="804" t="s">
        <v>8198</v>
      </c>
      <c r="C251" s="801" t="s">
        <v>3712</v>
      </c>
      <c r="D251" s="801" t="s">
        <v>8196</v>
      </c>
      <c r="E251" s="803">
        <v>40000000</v>
      </c>
      <c r="F251" s="803"/>
      <c r="G251" s="612"/>
    </row>
    <row r="252" spans="1:7" ht="20.100000000000001" customHeight="1" x14ac:dyDescent="0.25">
      <c r="A252" s="801">
        <v>236</v>
      </c>
      <c r="B252" s="804" t="s">
        <v>8199</v>
      </c>
      <c r="C252" s="801" t="s">
        <v>3712</v>
      </c>
      <c r="D252" s="801" t="s">
        <v>8196</v>
      </c>
      <c r="E252" s="803">
        <v>40000000</v>
      </c>
      <c r="F252" s="801"/>
      <c r="G252" s="612"/>
    </row>
    <row r="253" spans="1:7" ht="20.100000000000001" customHeight="1" x14ac:dyDescent="0.25">
      <c r="A253" s="801">
        <v>237</v>
      </c>
      <c r="B253" s="804" t="s">
        <v>8200</v>
      </c>
      <c r="C253" s="801" t="s">
        <v>3712</v>
      </c>
      <c r="D253" s="801" t="s">
        <v>8196</v>
      </c>
      <c r="E253" s="803"/>
      <c r="F253" s="723">
        <v>20000000</v>
      </c>
      <c r="G253" s="612"/>
    </row>
    <row r="254" spans="1:7" ht="20.100000000000001" customHeight="1" x14ac:dyDescent="0.25">
      <c r="A254" s="801">
        <v>238</v>
      </c>
      <c r="B254" s="692" t="s">
        <v>4053</v>
      </c>
      <c r="C254" s="690" t="s">
        <v>1957</v>
      </c>
      <c r="D254" s="801" t="s">
        <v>8196</v>
      </c>
      <c r="E254" s="803"/>
      <c r="F254" s="723">
        <v>20000000</v>
      </c>
      <c r="G254" s="612"/>
    </row>
    <row r="255" spans="1:7" ht="20.100000000000001" customHeight="1" x14ac:dyDescent="0.25">
      <c r="A255" s="801">
        <v>239</v>
      </c>
      <c r="B255" s="804" t="s">
        <v>8201</v>
      </c>
      <c r="C255" s="801" t="s">
        <v>3712</v>
      </c>
      <c r="D255" s="801" t="s">
        <v>8196</v>
      </c>
      <c r="E255" s="803"/>
      <c r="F255" s="803">
        <v>20000000</v>
      </c>
      <c r="G255" s="612"/>
    </row>
    <row r="256" spans="1:7" ht="20.100000000000001" customHeight="1" x14ac:dyDescent="0.25">
      <c r="A256" s="801">
        <v>240</v>
      </c>
      <c r="B256" s="804" t="s">
        <v>8202</v>
      </c>
      <c r="C256" s="801" t="s">
        <v>3712</v>
      </c>
      <c r="D256" s="801" t="s">
        <v>8196</v>
      </c>
      <c r="E256" s="803"/>
      <c r="F256" s="723">
        <v>20000000</v>
      </c>
      <c r="G256" s="612"/>
    </row>
    <row r="257" spans="1:7" ht="20.100000000000001" customHeight="1" x14ac:dyDescent="0.25">
      <c r="A257" s="801">
        <v>241</v>
      </c>
      <c r="B257" s="804" t="s">
        <v>8203</v>
      </c>
      <c r="C257" s="801" t="s">
        <v>3712</v>
      </c>
      <c r="D257" s="801" t="s">
        <v>8196</v>
      </c>
      <c r="E257" s="803"/>
      <c r="F257" s="723">
        <v>20000000</v>
      </c>
      <c r="G257" s="612"/>
    </row>
    <row r="258" spans="1:7" ht="20.100000000000001" customHeight="1" x14ac:dyDescent="0.25">
      <c r="A258" s="801">
        <v>242</v>
      </c>
      <c r="B258" s="804" t="s">
        <v>8204</v>
      </c>
      <c r="C258" s="652" t="s">
        <v>2015</v>
      </c>
      <c r="D258" s="801" t="s">
        <v>141</v>
      </c>
      <c r="E258" s="803"/>
      <c r="F258" s="723">
        <v>20000000</v>
      </c>
      <c r="G258" s="612"/>
    </row>
    <row r="259" spans="1:7" ht="20.100000000000001" customHeight="1" x14ac:dyDescent="0.25">
      <c r="A259" s="801">
        <v>243</v>
      </c>
      <c r="B259" s="804" t="s">
        <v>2171</v>
      </c>
      <c r="C259" s="801" t="s">
        <v>3712</v>
      </c>
      <c r="D259" s="801" t="s">
        <v>141</v>
      </c>
      <c r="E259" s="803"/>
      <c r="F259" s="723">
        <v>20000000</v>
      </c>
      <c r="G259" s="612"/>
    </row>
    <row r="260" spans="1:7" ht="20.100000000000001" customHeight="1" x14ac:dyDescent="0.25">
      <c r="A260" s="801">
        <v>244</v>
      </c>
      <c r="B260" s="689" t="s">
        <v>8205</v>
      </c>
      <c r="C260" s="801" t="s">
        <v>3712</v>
      </c>
      <c r="D260" s="801" t="s">
        <v>141</v>
      </c>
      <c r="E260" s="803">
        <v>40000000</v>
      </c>
      <c r="F260" s="803"/>
      <c r="G260" s="612"/>
    </row>
    <row r="261" spans="1:7" ht="20.100000000000001" customHeight="1" x14ac:dyDescent="0.25">
      <c r="A261" s="801">
        <v>245</v>
      </c>
      <c r="B261" s="804" t="s">
        <v>8206</v>
      </c>
      <c r="C261" s="801" t="s">
        <v>3712</v>
      </c>
      <c r="D261" s="801" t="s">
        <v>141</v>
      </c>
      <c r="E261" s="803">
        <v>40000000</v>
      </c>
      <c r="F261" s="801"/>
      <c r="G261" s="612"/>
    </row>
    <row r="262" spans="1:7" ht="20.100000000000001" customHeight="1" x14ac:dyDescent="0.25">
      <c r="A262" s="801">
        <v>246</v>
      </c>
      <c r="B262" s="804" t="s">
        <v>8207</v>
      </c>
      <c r="C262" s="801" t="s">
        <v>3712</v>
      </c>
      <c r="D262" s="801" t="s">
        <v>141</v>
      </c>
      <c r="E262" s="803">
        <v>40000000</v>
      </c>
      <c r="F262" s="801"/>
      <c r="G262" s="612"/>
    </row>
    <row r="263" spans="1:7" ht="20.100000000000001" customHeight="1" x14ac:dyDescent="0.25">
      <c r="A263" s="801">
        <v>247</v>
      </c>
      <c r="B263" s="804" t="s">
        <v>18</v>
      </c>
      <c r="C263" s="801" t="s">
        <v>3712</v>
      </c>
      <c r="D263" s="801" t="s">
        <v>141</v>
      </c>
      <c r="E263" s="803"/>
      <c r="F263" s="723">
        <v>20000000</v>
      </c>
      <c r="G263" s="612"/>
    </row>
    <row r="264" spans="1:7" ht="20.100000000000001" customHeight="1" x14ac:dyDescent="0.25">
      <c r="A264" s="801">
        <v>248</v>
      </c>
      <c r="B264" s="804" t="s">
        <v>8208</v>
      </c>
      <c r="C264" s="801" t="s">
        <v>3712</v>
      </c>
      <c r="D264" s="801" t="s">
        <v>7276</v>
      </c>
      <c r="E264" s="803">
        <v>40000000</v>
      </c>
      <c r="F264" s="801"/>
      <c r="G264" s="612"/>
    </row>
    <row r="265" spans="1:7" ht="20.100000000000001" customHeight="1" x14ac:dyDescent="0.25">
      <c r="A265" s="801">
        <v>249</v>
      </c>
      <c r="B265" s="804" t="s">
        <v>128</v>
      </c>
      <c r="C265" s="801" t="s">
        <v>3712</v>
      </c>
      <c r="D265" s="801" t="s">
        <v>7276</v>
      </c>
      <c r="E265" s="803">
        <v>40000000</v>
      </c>
      <c r="F265" s="803"/>
      <c r="G265" s="612"/>
    </row>
    <row r="266" spans="1:7" ht="20.100000000000001" customHeight="1" x14ac:dyDescent="0.25">
      <c r="A266" s="801">
        <v>250</v>
      </c>
      <c r="B266" s="804" t="s">
        <v>267</v>
      </c>
      <c r="C266" s="801" t="s">
        <v>3712</v>
      </c>
      <c r="D266" s="801" t="s">
        <v>7276</v>
      </c>
      <c r="E266" s="803"/>
      <c r="F266" s="723">
        <v>20000000</v>
      </c>
      <c r="G266" s="612"/>
    </row>
    <row r="267" spans="1:7" ht="20.100000000000001" customHeight="1" x14ac:dyDescent="0.25">
      <c r="A267" s="801">
        <v>251</v>
      </c>
      <c r="B267" s="804" t="s">
        <v>2012</v>
      </c>
      <c r="C267" s="801" t="s">
        <v>3712</v>
      </c>
      <c r="D267" s="801" t="s">
        <v>7276</v>
      </c>
      <c r="E267" s="803">
        <v>40000000</v>
      </c>
      <c r="F267" s="801"/>
      <c r="G267" s="612"/>
    </row>
    <row r="268" spans="1:7" ht="20.100000000000001" customHeight="1" x14ac:dyDescent="0.25">
      <c r="A268" s="801">
        <v>252</v>
      </c>
      <c r="B268" s="804" t="s">
        <v>8209</v>
      </c>
      <c r="C268" s="801" t="s">
        <v>3712</v>
      </c>
      <c r="D268" s="801" t="s">
        <v>7276</v>
      </c>
      <c r="E268" s="803">
        <v>40000000</v>
      </c>
      <c r="F268" s="803"/>
      <c r="G268" s="612"/>
    </row>
    <row r="269" spans="1:7" ht="20.100000000000001" customHeight="1" x14ac:dyDescent="0.25">
      <c r="A269" s="801">
        <v>253</v>
      </c>
      <c r="B269" s="804" t="s">
        <v>8210</v>
      </c>
      <c r="C269" s="801" t="s">
        <v>3712</v>
      </c>
      <c r="D269" s="801" t="s">
        <v>7276</v>
      </c>
      <c r="E269" s="803">
        <v>40000000</v>
      </c>
      <c r="F269" s="803"/>
      <c r="G269" s="612"/>
    </row>
    <row r="270" spans="1:7" ht="20.100000000000001" customHeight="1" x14ac:dyDescent="0.25">
      <c r="A270" s="801">
        <v>254</v>
      </c>
      <c r="B270" s="804" t="s">
        <v>8211</v>
      </c>
      <c r="C270" s="801" t="s">
        <v>3712</v>
      </c>
      <c r="D270" s="801" t="s">
        <v>7276</v>
      </c>
      <c r="E270" s="803">
        <v>40000000</v>
      </c>
      <c r="F270" s="803"/>
      <c r="G270" s="612"/>
    </row>
    <row r="271" spans="1:7" ht="20.100000000000001" customHeight="1" x14ac:dyDescent="0.25">
      <c r="A271" s="801">
        <v>255</v>
      </c>
      <c r="B271" s="804" t="s">
        <v>8212</v>
      </c>
      <c r="C271" s="801" t="s">
        <v>3712</v>
      </c>
      <c r="D271" s="801" t="s">
        <v>7276</v>
      </c>
      <c r="E271" s="803"/>
      <c r="F271" s="723">
        <v>20000000</v>
      </c>
      <c r="G271" s="612"/>
    </row>
    <row r="272" spans="1:7" ht="20.100000000000001" customHeight="1" x14ac:dyDescent="0.25">
      <c r="A272" s="801">
        <v>256</v>
      </c>
      <c r="B272" s="804" t="s">
        <v>8213</v>
      </c>
      <c r="C272" s="801" t="s">
        <v>3712</v>
      </c>
      <c r="D272" s="801" t="s">
        <v>7276</v>
      </c>
      <c r="E272" s="803">
        <v>40000000</v>
      </c>
      <c r="F272" s="801"/>
      <c r="G272" s="612"/>
    </row>
    <row r="273" spans="1:7" ht="20.100000000000001" customHeight="1" x14ac:dyDescent="0.25">
      <c r="A273" s="801">
        <v>257</v>
      </c>
      <c r="B273" s="804" t="s">
        <v>8214</v>
      </c>
      <c r="C273" s="801" t="s">
        <v>3712</v>
      </c>
      <c r="D273" s="801" t="s">
        <v>7276</v>
      </c>
      <c r="E273" s="803">
        <v>40000000</v>
      </c>
      <c r="F273" s="801"/>
      <c r="G273" s="612"/>
    </row>
    <row r="274" spans="1:7" ht="20.100000000000001" customHeight="1" x14ac:dyDescent="0.25">
      <c r="A274" s="801">
        <v>258</v>
      </c>
      <c r="B274" s="804" t="s">
        <v>3589</v>
      </c>
      <c r="C274" s="801" t="s">
        <v>3712</v>
      </c>
      <c r="D274" s="801" t="s">
        <v>8215</v>
      </c>
      <c r="E274" s="803">
        <v>40000000</v>
      </c>
      <c r="F274" s="801"/>
      <c r="G274" s="612"/>
    </row>
    <row r="275" spans="1:7" ht="20.100000000000001" customHeight="1" x14ac:dyDescent="0.25">
      <c r="A275" s="801">
        <v>259</v>
      </c>
      <c r="B275" s="804" t="s">
        <v>8216</v>
      </c>
      <c r="C275" s="801" t="s">
        <v>3712</v>
      </c>
      <c r="D275" s="801" t="s">
        <v>8215</v>
      </c>
      <c r="E275" s="803"/>
      <c r="F275" s="723">
        <v>20000000</v>
      </c>
      <c r="G275" s="612"/>
    </row>
    <row r="276" spans="1:7" ht="20.100000000000001" customHeight="1" x14ac:dyDescent="0.25">
      <c r="A276" s="801">
        <v>260</v>
      </c>
      <c r="B276" s="804" t="s">
        <v>1787</v>
      </c>
      <c r="C276" s="801" t="s">
        <v>3712</v>
      </c>
      <c r="D276" s="801" t="s">
        <v>8215</v>
      </c>
      <c r="E276" s="803"/>
      <c r="F276" s="723">
        <v>20000000</v>
      </c>
      <c r="G276" s="612"/>
    </row>
    <row r="277" spans="1:7" ht="20.100000000000001" customHeight="1" x14ac:dyDescent="0.25">
      <c r="A277" s="801">
        <v>261</v>
      </c>
      <c r="B277" s="804" t="s">
        <v>8217</v>
      </c>
      <c r="C277" s="801" t="s">
        <v>3712</v>
      </c>
      <c r="D277" s="801" t="s">
        <v>8218</v>
      </c>
      <c r="E277" s="803"/>
      <c r="F277" s="723">
        <v>20000000</v>
      </c>
      <c r="G277" s="612"/>
    </row>
    <row r="278" spans="1:7" ht="20.100000000000001" customHeight="1" x14ac:dyDescent="0.25">
      <c r="A278" s="801">
        <v>262</v>
      </c>
      <c r="B278" s="804" t="s">
        <v>8219</v>
      </c>
      <c r="C278" s="801" t="s">
        <v>3712</v>
      </c>
      <c r="D278" s="801" t="s">
        <v>8218</v>
      </c>
      <c r="E278" s="803">
        <v>40000000</v>
      </c>
      <c r="F278" s="803"/>
      <c r="G278" s="612"/>
    </row>
    <row r="279" spans="1:7" ht="20.100000000000001" customHeight="1" x14ac:dyDescent="0.25">
      <c r="A279" s="801">
        <v>263</v>
      </c>
      <c r="B279" s="804" t="s">
        <v>8220</v>
      </c>
      <c r="C279" s="801" t="s">
        <v>3712</v>
      </c>
      <c r="D279" s="801" t="s">
        <v>8218</v>
      </c>
      <c r="E279" s="803">
        <v>40000000</v>
      </c>
      <c r="F279" s="803"/>
      <c r="G279" s="612"/>
    </row>
    <row r="280" spans="1:7" ht="20.100000000000001" customHeight="1" x14ac:dyDescent="0.25">
      <c r="A280" s="801">
        <v>264</v>
      </c>
      <c r="B280" s="804" t="s">
        <v>8221</v>
      </c>
      <c r="C280" s="801" t="s">
        <v>3712</v>
      </c>
      <c r="D280" s="801" t="s">
        <v>8218</v>
      </c>
      <c r="E280" s="803">
        <v>40000000</v>
      </c>
      <c r="F280" s="801"/>
      <c r="G280" s="612"/>
    </row>
    <row r="281" spans="1:7" ht="20.100000000000001" customHeight="1" x14ac:dyDescent="0.25">
      <c r="A281" s="801">
        <v>265</v>
      </c>
      <c r="B281" s="804" t="s">
        <v>8222</v>
      </c>
      <c r="C281" s="801" t="s">
        <v>3712</v>
      </c>
      <c r="D281" s="801" t="s">
        <v>8218</v>
      </c>
      <c r="E281" s="803">
        <v>40000000</v>
      </c>
      <c r="F281" s="801"/>
      <c r="G281" s="612"/>
    </row>
    <row r="282" spans="1:7" ht="20.100000000000001" customHeight="1" x14ac:dyDescent="0.25">
      <c r="A282" s="801">
        <v>266</v>
      </c>
      <c r="B282" s="804" t="s">
        <v>8223</v>
      </c>
      <c r="C282" s="801" t="s">
        <v>3712</v>
      </c>
      <c r="D282" s="801" t="s">
        <v>8218</v>
      </c>
      <c r="E282" s="803"/>
      <c r="F282" s="723">
        <v>20000000</v>
      </c>
      <c r="G282" s="612"/>
    </row>
    <row r="283" spans="1:7" ht="20.100000000000001" customHeight="1" x14ac:dyDescent="0.25">
      <c r="A283" s="801">
        <v>267</v>
      </c>
      <c r="B283" s="804" t="s">
        <v>8224</v>
      </c>
      <c r="C283" s="801" t="s">
        <v>3712</v>
      </c>
      <c r="D283" s="801" t="s">
        <v>8225</v>
      </c>
      <c r="E283" s="803">
        <v>40000000</v>
      </c>
      <c r="F283" s="803"/>
      <c r="G283" s="612"/>
    </row>
    <row r="284" spans="1:7" ht="20.100000000000001" customHeight="1" x14ac:dyDescent="0.25">
      <c r="A284" s="801">
        <v>268</v>
      </c>
      <c r="B284" s="804" t="s">
        <v>8226</v>
      </c>
      <c r="C284" s="801" t="s">
        <v>3712</v>
      </c>
      <c r="D284" s="801" t="s">
        <v>8225</v>
      </c>
      <c r="E284" s="803">
        <v>40000000</v>
      </c>
      <c r="F284" s="803"/>
      <c r="G284" s="612"/>
    </row>
    <row r="285" spans="1:7" ht="20.100000000000001" customHeight="1" x14ac:dyDescent="0.25">
      <c r="A285" s="801">
        <v>269</v>
      </c>
      <c r="B285" s="804" t="s">
        <v>8227</v>
      </c>
      <c r="C285" s="801" t="s">
        <v>3712</v>
      </c>
      <c r="D285" s="801" t="s">
        <v>8228</v>
      </c>
      <c r="E285" s="803">
        <v>40000000</v>
      </c>
      <c r="F285" s="801"/>
      <c r="G285" s="612"/>
    </row>
    <row r="286" spans="1:7" ht="20.100000000000001" customHeight="1" x14ac:dyDescent="0.25">
      <c r="A286" s="801">
        <v>270</v>
      </c>
      <c r="B286" s="804" t="s">
        <v>4866</v>
      </c>
      <c r="C286" s="801" t="s">
        <v>3712</v>
      </c>
      <c r="D286" s="801" t="s">
        <v>8228</v>
      </c>
      <c r="E286" s="803">
        <v>40000000</v>
      </c>
      <c r="F286" s="801"/>
      <c r="G286" s="612"/>
    </row>
    <row r="287" spans="1:7" ht="20.100000000000001" customHeight="1" x14ac:dyDescent="0.25">
      <c r="A287" s="801">
        <v>271</v>
      </c>
      <c r="B287" s="804" t="s">
        <v>2636</v>
      </c>
      <c r="C287" s="801" t="s">
        <v>3712</v>
      </c>
      <c r="D287" s="801" t="s">
        <v>8228</v>
      </c>
      <c r="E287" s="803">
        <v>40000000</v>
      </c>
      <c r="F287" s="801"/>
      <c r="G287" s="612"/>
    </row>
    <row r="288" spans="1:7" ht="20.100000000000001" customHeight="1" x14ac:dyDescent="0.25">
      <c r="A288" s="801">
        <v>272</v>
      </c>
      <c r="B288" s="804" t="s">
        <v>1031</v>
      </c>
      <c r="C288" s="801" t="s">
        <v>1957</v>
      </c>
      <c r="D288" s="801" t="s">
        <v>8228</v>
      </c>
      <c r="E288" s="803"/>
      <c r="F288" s="723">
        <v>20000000</v>
      </c>
      <c r="G288" s="612"/>
    </row>
    <row r="289" spans="1:7" ht="20.100000000000001" customHeight="1" x14ac:dyDescent="0.25">
      <c r="A289" s="801">
        <v>273</v>
      </c>
      <c r="B289" s="804" t="s">
        <v>8229</v>
      </c>
      <c r="C289" s="801" t="s">
        <v>3712</v>
      </c>
      <c r="D289" s="801" t="s">
        <v>8228</v>
      </c>
      <c r="E289" s="803">
        <v>40000000</v>
      </c>
      <c r="F289" s="801"/>
      <c r="G289" s="612"/>
    </row>
    <row r="290" spans="1:7" ht="20.100000000000001" customHeight="1" x14ac:dyDescent="0.25">
      <c r="A290" s="801">
        <v>274</v>
      </c>
      <c r="B290" s="804" t="s">
        <v>8230</v>
      </c>
      <c r="C290" s="801" t="s">
        <v>3712</v>
      </c>
      <c r="D290" s="801" t="s">
        <v>8231</v>
      </c>
      <c r="E290" s="803"/>
      <c r="F290" s="723">
        <v>20000000</v>
      </c>
      <c r="G290" s="612"/>
    </row>
    <row r="291" spans="1:7" ht="20.100000000000001" customHeight="1" x14ac:dyDescent="0.25">
      <c r="A291" s="801">
        <v>275</v>
      </c>
      <c r="B291" s="804" t="s">
        <v>8232</v>
      </c>
      <c r="C291" s="652" t="s">
        <v>2015</v>
      </c>
      <c r="D291" s="801" t="s">
        <v>8231</v>
      </c>
      <c r="E291" s="803"/>
      <c r="F291" s="803">
        <v>20000000</v>
      </c>
      <c r="G291" s="612"/>
    </row>
    <row r="292" spans="1:7" ht="20.100000000000001" customHeight="1" x14ac:dyDescent="0.25">
      <c r="A292" s="801">
        <v>276</v>
      </c>
      <c r="B292" s="804" t="s">
        <v>2012</v>
      </c>
      <c r="C292" s="801" t="s">
        <v>3712</v>
      </c>
      <c r="D292" s="801" t="s">
        <v>8231</v>
      </c>
      <c r="E292" s="803"/>
      <c r="F292" s="723">
        <v>20000000</v>
      </c>
      <c r="G292" s="612"/>
    </row>
    <row r="293" spans="1:7" ht="20.100000000000001" customHeight="1" x14ac:dyDescent="0.25">
      <c r="A293" s="801">
        <v>277</v>
      </c>
      <c r="B293" s="804" t="s">
        <v>2609</v>
      </c>
      <c r="C293" s="801" t="s">
        <v>3712</v>
      </c>
      <c r="D293" s="801" t="s">
        <v>8231</v>
      </c>
      <c r="E293" s="803">
        <v>40000000</v>
      </c>
      <c r="F293" s="803"/>
      <c r="G293" s="612"/>
    </row>
    <row r="294" spans="1:7" ht="20.100000000000001" customHeight="1" x14ac:dyDescent="0.25">
      <c r="A294" s="801">
        <v>278</v>
      </c>
      <c r="B294" s="804" t="s">
        <v>5995</v>
      </c>
      <c r="C294" s="801" t="s">
        <v>3712</v>
      </c>
      <c r="D294" s="801" t="s">
        <v>8231</v>
      </c>
      <c r="E294" s="803"/>
      <c r="F294" s="723">
        <v>20000000</v>
      </c>
      <c r="G294" s="612"/>
    </row>
    <row r="295" spans="1:7" ht="20.100000000000001" customHeight="1" x14ac:dyDescent="0.25">
      <c r="A295" s="801">
        <v>279</v>
      </c>
      <c r="B295" s="804" t="s">
        <v>8233</v>
      </c>
      <c r="C295" s="801" t="s">
        <v>3712</v>
      </c>
      <c r="D295" s="801" t="s">
        <v>8180</v>
      </c>
      <c r="E295" s="803">
        <v>40000000</v>
      </c>
      <c r="F295" s="801"/>
      <c r="G295" s="612"/>
    </row>
    <row r="296" spans="1:7" ht="20.100000000000001" customHeight="1" x14ac:dyDescent="0.25">
      <c r="A296" s="801">
        <v>280</v>
      </c>
      <c r="B296" s="804" t="s">
        <v>1653</v>
      </c>
      <c r="C296" s="801" t="s">
        <v>3712</v>
      </c>
      <c r="D296" s="801" t="s">
        <v>8180</v>
      </c>
      <c r="E296" s="803">
        <v>40000000</v>
      </c>
      <c r="F296" s="801"/>
      <c r="G296" s="612"/>
    </row>
    <row r="297" spans="1:7" ht="20.100000000000001" customHeight="1" x14ac:dyDescent="0.25">
      <c r="A297" s="801">
        <v>281</v>
      </c>
      <c r="B297" s="804" t="s">
        <v>8234</v>
      </c>
      <c r="C297" s="801" t="s">
        <v>3712</v>
      </c>
      <c r="D297" s="801" t="s">
        <v>8180</v>
      </c>
      <c r="E297" s="803"/>
      <c r="F297" s="803">
        <v>20000000</v>
      </c>
      <c r="G297" s="612"/>
    </row>
    <row r="298" spans="1:7" ht="20.100000000000001" customHeight="1" x14ac:dyDescent="0.25">
      <c r="A298" s="801">
        <v>282</v>
      </c>
      <c r="B298" s="804" t="s">
        <v>8235</v>
      </c>
      <c r="C298" s="801" t="s">
        <v>3712</v>
      </c>
      <c r="D298" s="801" t="s">
        <v>8180</v>
      </c>
      <c r="E298" s="803"/>
      <c r="F298" s="723">
        <v>20000000</v>
      </c>
      <c r="G298" s="612"/>
    </row>
    <row r="299" spans="1:7" ht="20.100000000000001" customHeight="1" x14ac:dyDescent="0.25">
      <c r="A299" s="801">
        <v>283</v>
      </c>
      <c r="B299" s="804" t="s">
        <v>5956</v>
      </c>
      <c r="C299" s="801" t="s">
        <v>3712</v>
      </c>
      <c r="D299" s="801" t="s">
        <v>8180</v>
      </c>
      <c r="E299" s="803">
        <v>40000000</v>
      </c>
      <c r="F299" s="801"/>
      <c r="G299" s="612"/>
    </row>
    <row r="300" spans="1:7" ht="20.100000000000001" customHeight="1" x14ac:dyDescent="0.25">
      <c r="A300" s="801">
        <v>284</v>
      </c>
      <c r="B300" s="804" t="s">
        <v>4049</v>
      </c>
      <c r="C300" s="801" t="s">
        <v>3712</v>
      </c>
      <c r="D300" s="801" t="s">
        <v>8180</v>
      </c>
      <c r="E300" s="803">
        <v>40000000</v>
      </c>
      <c r="F300" s="803"/>
      <c r="G300" s="612"/>
    </row>
    <row r="301" spans="1:7" ht="20.100000000000001" customHeight="1" x14ac:dyDescent="0.25">
      <c r="A301" s="801">
        <v>285</v>
      </c>
      <c r="B301" s="804" t="s">
        <v>8236</v>
      </c>
      <c r="C301" s="652" t="s">
        <v>2015</v>
      </c>
      <c r="D301" s="801" t="s">
        <v>8237</v>
      </c>
      <c r="E301" s="803">
        <v>40000000</v>
      </c>
      <c r="F301" s="801"/>
      <c r="G301" s="612"/>
    </row>
    <row r="302" spans="1:7" ht="20.100000000000001" customHeight="1" x14ac:dyDescent="0.25">
      <c r="A302" s="801">
        <v>286</v>
      </c>
      <c r="B302" s="804" t="s">
        <v>8238</v>
      </c>
      <c r="C302" s="801" t="s">
        <v>3712</v>
      </c>
      <c r="D302" s="801" t="s">
        <v>8237</v>
      </c>
      <c r="E302" s="803">
        <v>40000000</v>
      </c>
      <c r="F302" s="801"/>
      <c r="G302" s="612"/>
    </row>
    <row r="303" spans="1:7" ht="20.100000000000001" customHeight="1" x14ac:dyDescent="0.25">
      <c r="A303" s="801">
        <v>287</v>
      </c>
      <c r="B303" s="804" t="s">
        <v>1028</v>
      </c>
      <c r="C303" s="801" t="s">
        <v>3712</v>
      </c>
      <c r="D303" s="801" t="s">
        <v>8237</v>
      </c>
      <c r="E303" s="803"/>
      <c r="F303" s="723">
        <v>20000000</v>
      </c>
      <c r="G303" s="612"/>
    </row>
    <row r="304" spans="1:7" ht="20.100000000000001" customHeight="1" x14ac:dyDescent="0.25">
      <c r="A304" s="801">
        <v>288</v>
      </c>
      <c r="B304" s="804" t="s">
        <v>557</v>
      </c>
      <c r="C304" s="801" t="s">
        <v>1957</v>
      </c>
      <c r="D304" s="801" t="s">
        <v>8237</v>
      </c>
      <c r="E304" s="803">
        <v>40000000</v>
      </c>
      <c r="F304" s="801"/>
      <c r="G304" s="612"/>
    </row>
    <row r="305" spans="1:7" ht="20.100000000000001" customHeight="1" x14ac:dyDescent="0.25">
      <c r="A305" s="801">
        <v>289</v>
      </c>
      <c r="B305" s="804" t="s">
        <v>8239</v>
      </c>
      <c r="C305" s="801" t="s">
        <v>3712</v>
      </c>
      <c r="D305" s="801" t="s">
        <v>8237</v>
      </c>
      <c r="E305" s="803">
        <v>40000000</v>
      </c>
      <c r="F305" s="803"/>
      <c r="G305" s="612"/>
    </row>
    <row r="306" spans="1:7" ht="20.100000000000001" customHeight="1" x14ac:dyDescent="0.25">
      <c r="A306" s="801">
        <v>290</v>
      </c>
      <c r="B306" s="804" t="s">
        <v>8240</v>
      </c>
      <c r="C306" s="652" t="s">
        <v>2015</v>
      </c>
      <c r="D306" s="801" t="s">
        <v>8237</v>
      </c>
      <c r="E306" s="803"/>
      <c r="F306" s="723">
        <v>20000000</v>
      </c>
      <c r="G306" s="612"/>
    </row>
    <row r="307" spans="1:7" ht="20.100000000000001" customHeight="1" x14ac:dyDescent="0.25">
      <c r="A307" s="609" t="s">
        <v>1322</v>
      </c>
      <c r="B307" s="793" t="s">
        <v>1323</v>
      </c>
      <c r="C307" s="793"/>
      <c r="D307" s="793"/>
      <c r="E307" s="805">
        <f>E308+E350+E431+E486+E551+E595+E603+E628</f>
        <v>11080000000</v>
      </c>
      <c r="F307" s="805">
        <f>F308+F350+F431+F486+F551+F595+F603+F628</f>
        <v>2400000000</v>
      </c>
      <c r="G307" s="806"/>
    </row>
    <row r="308" spans="1:7" ht="20.100000000000001" customHeight="1" x14ac:dyDescent="0.25">
      <c r="A308" s="609" t="s">
        <v>1324</v>
      </c>
      <c r="B308" s="615" t="s">
        <v>7953</v>
      </c>
      <c r="C308" s="615"/>
      <c r="D308" s="609"/>
      <c r="E308" s="657">
        <f>SUM(E309:E349)</f>
        <v>1200000000</v>
      </c>
      <c r="F308" s="657">
        <f>SUM(F309:F349)</f>
        <v>220000000</v>
      </c>
      <c r="G308" s="807"/>
    </row>
    <row r="309" spans="1:7" ht="20.100000000000001" customHeight="1" x14ac:dyDescent="0.25">
      <c r="A309" s="612">
        <v>1</v>
      </c>
      <c r="B309" s="634" t="s">
        <v>8241</v>
      </c>
      <c r="C309" s="612" t="s">
        <v>3712</v>
      </c>
      <c r="D309" s="612" t="s">
        <v>2852</v>
      </c>
      <c r="E309" s="656"/>
      <c r="F309" s="656">
        <v>20000000</v>
      </c>
      <c r="G309" s="612"/>
    </row>
    <row r="310" spans="1:7" ht="20.100000000000001" customHeight="1" x14ac:dyDescent="0.25">
      <c r="A310" s="612">
        <v>2</v>
      </c>
      <c r="B310" s="634" t="s">
        <v>8242</v>
      </c>
      <c r="C310" s="612" t="s">
        <v>3712</v>
      </c>
      <c r="D310" s="612" t="s">
        <v>1466</v>
      </c>
      <c r="E310" s="612"/>
      <c r="F310" s="656">
        <v>20000000</v>
      </c>
      <c r="G310" s="612"/>
    </row>
    <row r="311" spans="1:7" ht="20.100000000000001" customHeight="1" x14ac:dyDescent="0.25">
      <c r="A311" s="612">
        <v>3</v>
      </c>
      <c r="B311" s="634" t="s">
        <v>8243</v>
      </c>
      <c r="C311" s="612" t="s">
        <v>3712</v>
      </c>
      <c r="D311" s="612" t="s">
        <v>1466</v>
      </c>
      <c r="E311" s="656">
        <v>40000000</v>
      </c>
      <c r="F311" s="612"/>
      <c r="G311" s="612"/>
    </row>
    <row r="312" spans="1:7" ht="20.100000000000001" customHeight="1" x14ac:dyDescent="0.25">
      <c r="A312" s="612">
        <v>4</v>
      </c>
      <c r="B312" s="634" t="s">
        <v>7118</v>
      </c>
      <c r="C312" s="612" t="s">
        <v>3712</v>
      </c>
      <c r="D312" s="612" t="s">
        <v>1466</v>
      </c>
      <c r="E312" s="656">
        <v>40000000</v>
      </c>
      <c r="F312" s="612"/>
      <c r="G312" s="612"/>
    </row>
    <row r="313" spans="1:7" ht="20.100000000000001" customHeight="1" x14ac:dyDescent="0.25">
      <c r="A313" s="612">
        <v>5</v>
      </c>
      <c r="B313" s="634" t="s">
        <v>8244</v>
      </c>
      <c r="C313" s="612" t="s">
        <v>3712</v>
      </c>
      <c r="D313" s="612" t="s">
        <v>7961</v>
      </c>
      <c r="E313" s="656">
        <v>40000000</v>
      </c>
      <c r="F313" s="612"/>
      <c r="G313" s="612"/>
    </row>
    <row r="314" spans="1:7" ht="20.100000000000001" customHeight="1" x14ac:dyDescent="0.25">
      <c r="A314" s="612">
        <v>6</v>
      </c>
      <c r="B314" s="634" t="s">
        <v>8245</v>
      </c>
      <c r="C314" s="612" t="s">
        <v>3712</v>
      </c>
      <c r="D314" s="612" t="s">
        <v>7961</v>
      </c>
      <c r="E314" s="656"/>
      <c r="F314" s="656">
        <v>20000000</v>
      </c>
      <c r="G314" s="612"/>
    </row>
    <row r="315" spans="1:7" ht="20.100000000000001" customHeight="1" x14ac:dyDescent="0.25">
      <c r="A315" s="612">
        <v>7</v>
      </c>
      <c r="B315" s="634" t="s">
        <v>8246</v>
      </c>
      <c r="C315" s="612" t="s">
        <v>3712</v>
      </c>
      <c r="D315" s="612" t="s">
        <v>7961</v>
      </c>
      <c r="E315" s="656">
        <v>40000000</v>
      </c>
      <c r="F315" s="612"/>
      <c r="G315" s="612"/>
    </row>
    <row r="316" spans="1:7" ht="20.100000000000001" customHeight="1" x14ac:dyDescent="0.25">
      <c r="A316" s="612">
        <v>8</v>
      </c>
      <c r="B316" s="634" t="s">
        <v>8247</v>
      </c>
      <c r="C316" s="612" t="s">
        <v>3712</v>
      </c>
      <c r="D316" s="612" t="s">
        <v>8248</v>
      </c>
      <c r="E316" s="656"/>
      <c r="F316" s="656">
        <v>20000000</v>
      </c>
      <c r="G316" s="612"/>
    </row>
    <row r="317" spans="1:7" ht="20.100000000000001" customHeight="1" x14ac:dyDescent="0.25">
      <c r="A317" s="612">
        <v>9</v>
      </c>
      <c r="B317" s="634" t="s">
        <v>8249</v>
      </c>
      <c r="C317" s="612" t="s">
        <v>3712</v>
      </c>
      <c r="D317" s="612" t="s">
        <v>8248</v>
      </c>
      <c r="E317" s="656">
        <v>40000000</v>
      </c>
      <c r="F317" s="612"/>
      <c r="G317" s="612"/>
    </row>
    <row r="318" spans="1:7" ht="20.100000000000001" customHeight="1" x14ac:dyDescent="0.25">
      <c r="A318" s="612">
        <v>10</v>
      </c>
      <c r="B318" s="634" t="s">
        <v>8250</v>
      </c>
      <c r="C318" s="612" t="s">
        <v>3712</v>
      </c>
      <c r="D318" s="612" t="s">
        <v>8248</v>
      </c>
      <c r="E318" s="656">
        <v>40000000</v>
      </c>
      <c r="F318" s="612"/>
      <c r="G318" s="612"/>
    </row>
    <row r="319" spans="1:7" ht="20.100000000000001" customHeight="1" x14ac:dyDescent="0.25">
      <c r="A319" s="612">
        <v>11</v>
      </c>
      <c r="B319" s="634" t="s">
        <v>8251</v>
      </c>
      <c r="C319" s="612" t="s">
        <v>3712</v>
      </c>
      <c r="D319" s="612" t="s">
        <v>7965</v>
      </c>
      <c r="E319" s="656"/>
      <c r="F319" s="656">
        <v>20000000</v>
      </c>
      <c r="G319" s="612"/>
    </row>
    <row r="320" spans="1:7" ht="20.100000000000001" customHeight="1" x14ac:dyDescent="0.25">
      <c r="A320" s="612">
        <v>12</v>
      </c>
      <c r="B320" s="634" t="s">
        <v>8252</v>
      </c>
      <c r="C320" s="612" t="s">
        <v>3712</v>
      </c>
      <c r="D320" s="612" t="s">
        <v>7965</v>
      </c>
      <c r="E320" s="656">
        <v>40000000</v>
      </c>
      <c r="F320" s="612"/>
      <c r="G320" s="612"/>
    </row>
    <row r="321" spans="1:7" ht="20.100000000000001" customHeight="1" x14ac:dyDescent="0.25">
      <c r="A321" s="612">
        <v>13</v>
      </c>
      <c r="B321" s="634" t="s">
        <v>25</v>
      </c>
      <c r="C321" s="612" t="s">
        <v>3712</v>
      </c>
      <c r="D321" s="612" t="s">
        <v>7965</v>
      </c>
      <c r="E321" s="656">
        <v>40000000</v>
      </c>
      <c r="F321" s="612"/>
      <c r="G321" s="612"/>
    </row>
    <row r="322" spans="1:7" ht="20.100000000000001" customHeight="1" x14ac:dyDescent="0.25">
      <c r="A322" s="612">
        <v>14</v>
      </c>
      <c r="B322" s="634" t="s">
        <v>8253</v>
      </c>
      <c r="C322" s="612" t="s">
        <v>3712</v>
      </c>
      <c r="D322" s="612" t="s">
        <v>7965</v>
      </c>
      <c r="E322" s="656">
        <v>40000000</v>
      </c>
      <c r="F322" s="612"/>
      <c r="G322" s="612"/>
    </row>
    <row r="323" spans="1:7" ht="20.100000000000001" customHeight="1" x14ac:dyDescent="0.25">
      <c r="A323" s="612">
        <v>15</v>
      </c>
      <c r="B323" s="634" t="s">
        <v>8254</v>
      </c>
      <c r="C323" s="612" t="s">
        <v>3712</v>
      </c>
      <c r="D323" s="612" t="s">
        <v>7971</v>
      </c>
      <c r="E323" s="656">
        <v>40000000</v>
      </c>
      <c r="F323" s="612"/>
      <c r="G323" s="612"/>
    </row>
    <row r="324" spans="1:7" ht="20.100000000000001" customHeight="1" x14ac:dyDescent="0.25">
      <c r="A324" s="612">
        <v>16</v>
      </c>
      <c r="B324" s="634" t="s">
        <v>8255</v>
      </c>
      <c r="C324" s="612" t="s">
        <v>3712</v>
      </c>
      <c r="D324" s="612" t="s">
        <v>7971</v>
      </c>
      <c r="E324" s="656">
        <v>40000000</v>
      </c>
      <c r="F324" s="612"/>
      <c r="G324" s="612"/>
    </row>
    <row r="325" spans="1:7" ht="20.100000000000001" customHeight="1" x14ac:dyDescent="0.25">
      <c r="A325" s="612">
        <v>17</v>
      </c>
      <c r="B325" s="634" t="s">
        <v>21</v>
      </c>
      <c r="C325" s="612" t="s">
        <v>3712</v>
      </c>
      <c r="D325" s="612" t="s">
        <v>7971</v>
      </c>
      <c r="E325" s="656">
        <v>40000000</v>
      </c>
      <c r="F325" s="612"/>
      <c r="G325" s="612"/>
    </row>
    <row r="326" spans="1:7" ht="20.100000000000001" customHeight="1" x14ac:dyDescent="0.25">
      <c r="A326" s="612">
        <v>18</v>
      </c>
      <c r="B326" s="634" t="s">
        <v>98</v>
      </c>
      <c r="C326" s="612" t="s">
        <v>3712</v>
      </c>
      <c r="D326" s="612" t="s">
        <v>7973</v>
      </c>
      <c r="E326" s="656">
        <v>40000000</v>
      </c>
      <c r="F326" s="612"/>
      <c r="G326" s="612"/>
    </row>
    <row r="327" spans="1:7" ht="20.100000000000001" customHeight="1" x14ac:dyDescent="0.25">
      <c r="A327" s="612">
        <v>19</v>
      </c>
      <c r="B327" s="634" t="s">
        <v>8256</v>
      </c>
      <c r="C327" s="612" t="s">
        <v>3712</v>
      </c>
      <c r="D327" s="612" t="s">
        <v>7973</v>
      </c>
      <c r="E327" s="656">
        <v>40000000</v>
      </c>
      <c r="F327" s="612"/>
      <c r="G327" s="612"/>
    </row>
    <row r="328" spans="1:7" ht="20.100000000000001" customHeight="1" x14ac:dyDescent="0.25">
      <c r="A328" s="612">
        <v>20</v>
      </c>
      <c r="B328" s="634" t="s">
        <v>8257</v>
      </c>
      <c r="C328" s="612" t="s">
        <v>3712</v>
      </c>
      <c r="D328" s="612" t="s">
        <v>7975</v>
      </c>
      <c r="E328" s="656"/>
      <c r="F328" s="656">
        <v>20000000</v>
      </c>
      <c r="G328" s="612"/>
    </row>
    <row r="329" spans="1:7" ht="20.100000000000001" customHeight="1" x14ac:dyDescent="0.25">
      <c r="A329" s="612">
        <v>21</v>
      </c>
      <c r="B329" s="634" t="s">
        <v>8258</v>
      </c>
      <c r="C329" s="634" t="s">
        <v>1957</v>
      </c>
      <c r="D329" s="612" t="s">
        <v>7975</v>
      </c>
      <c r="E329" s="656"/>
      <c r="F329" s="656">
        <v>20000000</v>
      </c>
      <c r="G329" s="612"/>
    </row>
    <row r="330" spans="1:7" ht="20.100000000000001" customHeight="1" x14ac:dyDescent="0.25">
      <c r="A330" s="612">
        <v>22</v>
      </c>
      <c r="B330" s="634" t="s">
        <v>7957</v>
      </c>
      <c r="C330" s="612" t="s">
        <v>3712</v>
      </c>
      <c r="D330" s="612" t="s">
        <v>7975</v>
      </c>
      <c r="E330" s="656">
        <v>40000000</v>
      </c>
      <c r="F330" s="612"/>
      <c r="G330" s="612"/>
    </row>
    <row r="331" spans="1:7" ht="20.100000000000001" customHeight="1" x14ac:dyDescent="0.25">
      <c r="A331" s="612">
        <v>23</v>
      </c>
      <c r="B331" s="634" t="s">
        <v>8259</v>
      </c>
      <c r="C331" s="612" t="s">
        <v>3712</v>
      </c>
      <c r="D331" s="612" t="s">
        <v>7977</v>
      </c>
      <c r="E331" s="656">
        <v>40000000</v>
      </c>
      <c r="F331" s="612"/>
      <c r="G331" s="612"/>
    </row>
    <row r="332" spans="1:7" ht="20.100000000000001" customHeight="1" x14ac:dyDescent="0.25">
      <c r="A332" s="612">
        <v>24</v>
      </c>
      <c r="B332" s="634" t="s">
        <v>8260</v>
      </c>
      <c r="C332" s="612" t="s">
        <v>3712</v>
      </c>
      <c r="D332" s="612" t="s">
        <v>7977</v>
      </c>
      <c r="E332" s="656">
        <v>40000000</v>
      </c>
      <c r="F332" s="612"/>
      <c r="G332" s="612"/>
    </row>
    <row r="333" spans="1:7" ht="20.100000000000001" customHeight="1" x14ac:dyDescent="0.25">
      <c r="A333" s="612">
        <v>25</v>
      </c>
      <c r="B333" s="634" t="s">
        <v>8261</v>
      </c>
      <c r="C333" s="612" t="s">
        <v>3712</v>
      </c>
      <c r="D333" s="612" t="s">
        <v>7980</v>
      </c>
      <c r="E333" s="656">
        <v>40000000</v>
      </c>
      <c r="F333" s="612"/>
      <c r="G333" s="612"/>
    </row>
    <row r="334" spans="1:7" ht="20.100000000000001" customHeight="1" x14ac:dyDescent="0.25">
      <c r="A334" s="612">
        <v>26</v>
      </c>
      <c r="B334" s="634" t="s">
        <v>8262</v>
      </c>
      <c r="C334" s="612" t="s">
        <v>3712</v>
      </c>
      <c r="D334" s="612" t="s">
        <v>8263</v>
      </c>
      <c r="E334" s="656">
        <v>40000000</v>
      </c>
      <c r="F334" s="612"/>
      <c r="G334" s="612"/>
    </row>
    <row r="335" spans="1:7" ht="20.100000000000001" customHeight="1" x14ac:dyDescent="0.25">
      <c r="A335" s="612">
        <v>27</v>
      </c>
      <c r="B335" s="634" t="s">
        <v>8264</v>
      </c>
      <c r="C335" s="612" t="s">
        <v>3712</v>
      </c>
      <c r="D335" s="612" t="s">
        <v>2852</v>
      </c>
      <c r="E335" s="656">
        <v>40000000</v>
      </c>
      <c r="F335" s="612"/>
      <c r="G335" s="612"/>
    </row>
    <row r="336" spans="1:7" ht="20.100000000000001" customHeight="1" x14ac:dyDescent="0.25">
      <c r="A336" s="612">
        <v>28</v>
      </c>
      <c r="B336" s="634" t="s">
        <v>8265</v>
      </c>
      <c r="C336" s="612" t="s">
        <v>3712</v>
      </c>
      <c r="D336" s="612" t="s">
        <v>7971</v>
      </c>
      <c r="E336" s="656"/>
      <c r="F336" s="656">
        <v>20000000</v>
      </c>
      <c r="G336" s="612"/>
    </row>
    <row r="337" spans="1:7" ht="20.100000000000001" customHeight="1" x14ac:dyDescent="0.25">
      <c r="A337" s="612">
        <v>29</v>
      </c>
      <c r="B337" s="634" t="s">
        <v>8266</v>
      </c>
      <c r="C337" s="612" t="s">
        <v>3712</v>
      </c>
      <c r="D337" s="612" t="s">
        <v>7973</v>
      </c>
      <c r="E337" s="656"/>
      <c r="F337" s="656">
        <v>20000000</v>
      </c>
      <c r="G337" s="612"/>
    </row>
    <row r="338" spans="1:7" ht="20.100000000000001" customHeight="1" x14ac:dyDescent="0.25">
      <c r="A338" s="612">
        <v>30</v>
      </c>
      <c r="B338" s="634" t="s">
        <v>8267</v>
      </c>
      <c r="C338" s="612" t="s">
        <v>3712</v>
      </c>
      <c r="D338" s="612" t="s">
        <v>7969</v>
      </c>
      <c r="E338" s="656">
        <v>40000000</v>
      </c>
      <c r="F338" s="808"/>
      <c r="G338" s="612"/>
    </row>
    <row r="339" spans="1:7" ht="20.100000000000001" customHeight="1" x14ac:dyDescent="0.25">
      <c r="A339" s="612">
        <v>31</v>
      </c>
      <c r="B339" s="634" t="s">
        <v>8268</v>
      </c>
      <c r="C339" s="612" t="s">
        <v>3712</v>
      </c>
      <c r="D339" s="612" t="s">
        <v>7973</v>
      </c>
      <c r="E339" s="656">
        <v>40000000</v>
      </c>
      <c r="F339" s="612"/>
      <c r="G339" s="612"/>
    </row>
    <row r="340" spans="1:7" ht="20.100000000000001" customHeight="1" x14ac:dyDescent="0.25">
      <c r="A340" s="612">
        <v>32</v>
      </c>
      <c r="B340" s="634" t="s">
        <v>8269</v>
      </c>
      <c r="C340" s="612" t="s">
        <v>3712</v>
      </c>
      <c r="D340" s="612" t="s">
        <v>8270</v>
      </c>
      <c r="E340" s="612"/>
      <c r="F340" s="656">
        <v>20000000</v>
      </c>
      <c r="G340" s="612"/>
    </row>
    <row r="341" spans="1:7" ht="20.100000000000001" customHeight="1" x14ac:dyDescent="0.25">
      <c r="A341" s="612">
        <v>33</v>
      </c>
      <c r="B341" s="634" t="s">
        <v>8271</v>
      </c>
      <c r="C341" s="612" t="s">
        <v>3712</v>
      </c>
      <c r="D341" s="612" t="s">
        <v>8272</v>
      </c>
      <c r="E341" s="656"/>
      <c r="F341" s="656">
        <v>20000000</v>
      </c>
      <c r="G341" s="612"/>
    </row>
    <row r="342" spans="1:7" ht="20.100000000000001" customHeight="1" x14ac:dyDescent="0.25">
      <c r="A342" s="612">
        <v>34</v>
      </c>
      <c r="B342" s="634" t="s">
        <v>8273</v>
      </c>
      <c r="C342" s="612" t="s">
        <v>3712</v>
      </c>
      <c r="D342" s="612" t="s">
        <v>7961</v>
      </c>
      <c r="E342" s="656">
        <v>40000000</v>
      </c>
      <c r="F342" s="656"/>
      <c r="G342" s="612"/>
    </row>
    <row r="343" spans="1:7" ht="20.100000000000001" customHeight="1" x14ac:dyDescent="0.25">
      <c r="A343" s="612">
        <v>35</v>
      </c>
      <c r="B343" s="634" t="s">
        <v>7233</v>
      </c>
      <c r="C343" s="612" t="s">
        <v>3712</v>
      </c>
      <c r="D343" s="612" t="s">
        <v>7965</v>
      </c>
      <c r="E343" s="656">
        <v>40000000</v>
      </c>
      <c r="F343" s="612"/>
      <c r="G343" s="612"/>
    </row>
    <row r="344" spans="1:7" ht="20.100000000000001" customHeight="1" x14ac:dyDescent="0.25">
      <c r="A344" s="612">
        <v>36</v>
      </c>
      <c r="B344" s="634" t="s">
        <v>8274</v>
      </c>
      <c r="C344" s="612" t="s">
        <v>3712</v>
      </c>
      <c r="D344" s="612" t="s">
        <v>7965</v>
      </c>
      <c r="E344" s="656">
        <v>40000000</v>
      </c>
      <c r="F344" s="612"/>
      <c r="G344" s="612"/>
    </row>
    <row r="345" spans="1:7" ht="20.100000000000001" customHeight="1" x14ac:dyDescent="0.25">
      <c r="A345" s="612">
        <v>37</v>
      </c>
      <c r="B345" s="634" t="s">
        <v>2274</v>
      </c>
      <c r="C345" s="612" t="s">
        <v>3712</v>
      </c>
      <c r="D345" s="612" t="s">
        <v>7971</v>
      </c>
      <c r="E345" s="656">
        <v>40000000</v>
      </c>
      <c r="F345" s="612"/>
      <c r="G345" s="612"/>
    </row>
    <row r="346" spans="1:7" ht="20.100000000000001" customHeight="1" x14ac:dyDescent="0.25">
      <c r="A346" s="612">
        <v>38</v>
      </c>
      <c r="B346" s="634" t="s">
        <v>8275</v>
      </c>
      <c r="C346" s="612" t="s">
        <v>3712</v>
      </c>
      <c r="D346" s="612" t="s">
        <v>7971</v>
      </c>
      <c r="E346" s="656">
        <v>40000000</v>
      </c>
      <c r="F346" s="612"/>
      <c r="G346" s="612"/>
    </row>
    <row r="347" spans="1:7" ht="20.100000000000001" customHeight="1" x14ac:dyDescent="0.25">
      <c r="A347" s="612">
        <v>39</v>
      </c>
      <c r="B347" s="634" t="s">
        <v>8276</v>
      </c>
      <c r="C347" s="612" t="s">
        <v>3712</v>
      </c>
      <c r="D347" s="612" t="s">
        <v>7973</v>
      </c>
      <c r="E347" s="656">
        <v>40000000</v>
      </c>
      <c r="F347" s="612"/>
      <c r="G347" s="612"/>
    </row>
    <row r="348" spans="1:7" ht="20.100000000000001" customHeight="1" x14ac:dyDescent="0.25">
      <c r="A348" s="612">
        <v>40</v>
      </c>
      <c r="B348" s="634" t="s">
        <v>8277</v>
      </c>
      <c r="C348" s="612" t="s">
        <v>3712</v>
      </c>
      <c r="D348" s="612" t="s">
        <v>7977</v>
      </c>
      <c r="E348" s="656">
        <v>40000000</v>
      </c>
      <c r="F348" s="612"/>
      <c r="G348" s="612"/>
    </row>
    <row r="349" spans="1:7" ht="20.100000000000001" customHeight="1" x14ac:dyDescent="0.25">
      <c r="A349" s="612">
        <v>41</v>
      </c>
      <c r="B349" s="634" t="s">
        <v>7191</v>
      </c>
      <c r="C349" s="612" t="s">
        <v>3712</v>
      </c>
      <c r="D349" s="612" t="s">
        <v>7977</v>
      </c>
      <c r="E349" s="656">
        <v>40000000</v>
      </c>
      <c r="F349" s="612"/>
      <c r="G349" s="612"/>
    </row>
    <row r="350" spans="1:7" ht="20.100000000000001" customHeight="1" x14ac:dyDescent="0.25">
      <c r="A350" s="609" t="s">
        <v>1326</v>
      </c>
      <c r="B350" s="635" t="s">
        <v>7983</v>
      </c>
      <c r="C350" s="635"/>
      <c r="D350" s="609"/>
      <c r="E350" s="657">
        <f>SUM(E351:E430)</f>
        <v>2240000000</v>
      </c>
      <c r="F350" s="657">
        <f>SUM(F351:F430)</f>
        <v>480000000</v>
      </c>
      <c r="G350" s="612"/>
    </row>
    <row r="351" spans="1:7" ht="20.100000000000001" customHeight="1" x14ac:dyDescent="0.25">
      <c r="A351" s="612">
        <v>42</v>
      </c>
      <c r="B351" s="634" t="s">
        <v>8278</v>
      </c>
      <c r="C351" s="612" t="s">
        <v>3712</v>
      </c>
      <c r="D351" s="612" t="s">
        <v>7984</v>
      </c>
      <c r="E351" s="612"/>
      <c r="F351" s="656">
        <v>20000000</v>
      </c>
      <c r="G351" s="612"/>
    </row>
    <row r="352" spans="1:7" ht="20.100000000000001" customHeight="1" x14ac:dyDescent="0.25">
      <c r="A352" s="612">
        <v>43</v>
      </c>
      <c r="B352" s="634" t="s">
        <v>8279</v>
      </c>
      <c r="C352" s="612" t="s">
        <v>3712</v>
      </c>
      <c r="D352" s="612" t="s">
        <v>7984</v>
      </c>
      <c r="E352" s="656">
        <v>40000000</v>
      </c>
      <c r="F352" s="612"/>
      <c r="G352" s="612"/>
    </row>
    <row r="353" spans="1:7" ht="20.100000000000001" customHeight="1" x14ac:dyDescent="0.25">
      <c r="A353" s="612">
        <v>44</v>
      </c>
      <c r="B353" s="634" t="s">
        <v>3931</v>
      </c>
      <c r="C353" s="612" t="s">
        <v>3712</v>
      </c>
      <c r="D353" s="612" t="s">
        <v>7984</v>
      </c>
      <c r="E353" s="656">
        <v>40000000</v>
      </c>
      <c r="F353" s="612"/>
      <c r="G353" s="612"/>
    </row>
    <row r="354" spans="1:7" ht="20.100000000000001" customHeight="1" x14ac:dyDescent="0.25">
      <c r="A354" s="612">
        <v>45</v>
      </c>
      <c r="B354" s="634" t="s">
        <v>8280</v>
      </c>
      <c r="C354" s="612" t="s">
        <v>3712</v>
      </c>
      <c r="D354" s="612" t="s">
        <v>7984</v>
      </c>
      <c r="E354" s="656">
        <v>40000000</v>
      </c>
      <c r="F354" s="612"/>
      <c r="G354" s="612"/>
    </row>
    <row r="355" spans="1:7" ht="20.100000000000001" customHeight="1" x14ac:dyDescent="0.25">
      <c r="A355" s="612">
        <v>46</v>
      </c>
      <c r="B355" s="634" t="s">
        <v>8281</v>
      </c>
      <c r="C355" s="612" t="s">
        <v>3712</v>
      </c>
      <c r="D355" s="612" t="s">
        <v>7984</v>
      </c>
      <c r="E355" s="612"/>
      <c r="F355" s="656">
        <v>20000000</v>
      </c>
      <c r="G355" s="612"/>
    </row>
    <row r="356" spans="1:7" ht="20.100000000000001" customHeight="1" x14ac:dyDescent="0.25">
      <c r="A356" s="612">
        <v>47</v>
      </c>
      <c r="B356" s="634" t="s">
        <v>8282</v>
      </c>
      <c r="C356" s="612" t="s">
        <v>3712</v>
      </c>
      <c r="D356" s="612" t="s">
        <v>7984</v>
      </c>
      <c r="E356" s="656">
        <v>40000000</v>
      </c>
      <c r="F356" s="612"/>
      <c r="G356" s="612"/>
    </row>
    <row r="357" spans="1:7" ht="20.100000000000001" customHeight="1" x14ac:dyDescent="0.25">
      <c r="A357" s="612">
        <v>48</v>
      </c>
      <c r="B357" s="634" t="s">
        <v>8283</v>
      </c>
      <c r="C357" s="612" t="s">
        <v>3712</v>
      </c>
      <c r="D357" s="612" t="s">
        <v>7984</v>
      </c>
      <c r="E357" s="656">
        <v>40000000</v>
      </c>
      <c r="F357" s="612"/>
      <c r="G357" s="612"/>
    </row>
    <row r="358" spans="1:7" ht="20.100000000000001" customHeight="1" x14ac:dyDescent="0.25">
      <c r="A358" s="612">
        <v>49</v>
      </c>
      <c r="B358" s="634" t="s">
        <v>8284</v>
      </c>
      <c r="C358" s="612" t="s">
        <v>3712</v>
      </c>
      <c r="D358" s="612" t="s">
        <v>7984</v>
      </c>
      <c r="E358" s="656">
        <v>40000000</v>
      </c>
      <c r="F358" s="612"/>
      <c r="G358" s="612"/>
    </row>
    <row r="359" spans="1:7" ht="20.100000000000001" customHeight="1" x14ac:dyDescent="0.25">
      <c r="A359" s="612">
        <v>50</v>
      </c>
      <c r="B359" s="634" t="s">
        <v>8285</v>
      </c>
      <c r="C359" s="612" t="s">
        <v>3712</v>
      </c>
      <c r="D359" s="612" t="s">
        <v>7984</v>
      </c>
      <c r="E359" s="656">
        <v>40000000</v>
      </c>
      <c r="F359" s="612"/>
      <c r="G359" s="612"/>
    </row>
    <row r="360" spans="1:7" ht="20.100000000000001" customHeight="1" x14ac:dyDescent="0.25">
      <c r="A360" s="612">
        <v>51</v>
      </c>
      <c r="B360" s="634" t="s">
        <v>8286</v>
      </c>
      <c r="C360" s="612" t="s">
        <v>3712</v>
      </c>
      <c r="D360" s="612" t="s">
        <v>7984</v>
      </c>
      <c r="E360" s="656">
        <v>40000000</v>
      </c>
      <c r="F360" s="612"/>
      <c r="G360" s="612"/>
    </row>
    <row r="361" spans="1:7" ht="20.100000000000001" customHeight="1" x14ac:dyDescent="0.25">
      <c r="A361" s="612">
        <v>52</v>
      </c>
      <c r="B361" s="634" t="s">
        <v>8287</v>
      </c>
      <c r="C361" s="612" t="s">
        <v>3712</v>
      </c>
      <c r="D361" s="612" t="s">
        <v>7984</v>
      </c>
      <c r="E361" s="612"/>
      <c r="F361" s="656">
        <v>20000000</v>
      </c>
      <c r="G361" s="612"/>
    </row>
    <row r="362" spans="1:7" ht="20.100000000000001" customHeight="1" x14ac:dyDescent="0.25">
      <c r="A362" s="612">
        <v>53</v>
      </c>
      <c r="B362" s="634" t="s">
        <v>8288</v>
      </c>
      <c r="C362" s="612" t="s">
        <v>3712</v>
      </c>
      <c r="D362" s="612" t="s">
        <v>7984</v>
      </c>
      <c r="E362" s="612"/>
      <c r="F362" s="656">
        <v>20000000</v>
      </c>
      <c r="G362" s="612"/>
    </row>
    <row r="363" spans="1:7" ht="20.100000000000001" customHeight="1" x14ac:dyDescent="0.25">
      <c r="A363" s="612">
        <v>54</v>
      </c>
      <c r="B363" s="634" t="s">
        <v>4049</v>
      </c>
      <c r="C363" s="612" t="s">
        <v>3712</v>
      </c>
      <c r="D363" s="612" t="s">
        <v>7984</v>
      </c>
      <c r="E363" s="656">
        <v>40000000</v>
      </c>
      <c r="F363" s="612"/>
      <c r="G363" s="612"/>
    </row>
    <row r="364" spans="1:7" ht="20.100000000000001" customHeight="1" x14ac:dyDescent="0.25">
      <c r="A364" s="612">
        <v>55</v>
      </c>
      <c r="B364" s="634" t="s">
        <v>7417</v>
      </c>
      <c r="C364" s="612" t="s">
        <v>3712</v>
      </c>
      <c r="D364" s="612" t="s">
        <v>7984</v>
      </c>
      <c r="E364" s="656">
        <v>40000000</v>
      </c>
      <c r="F364" s="612"/>
      <c r="G364" s="612"/>
    </row>
    <row r="365" spans="1:7" ht="20.100000000000001" customHeight="1" x14ac:dyDescent="0.25">
      <c r="A365" s="612">
        <v>56</v>
      </c>
      <c r="B365" s="634" t="s">
        <v>277</v>
      </c>
      <c r="C365" s="612" t="s">
        <v>3712</v>
      </c>
      <c r="D365" s="612" t="s">
        <v>7984</v>
      </c>
      <c r="E365" s="656">
        <v>40000000</v>
      </c>
      <c r="F365" s="612"/>
      <c r="G365" s="612"/>
    </row>
    <row r="366" spans="1:7" ht="20.100000000000001" customHeight="1" x14ac:dyDescent="0.25">
      <c r="A366" s="612">
        <v>57</v>
      </c>
      <c r="B366" s="634" t="s">
        <v>8289</v>
      </c>
      <c r="C366" s="612" t="s">
        <v>3712</v>
      </c>
      <c r="D366" s="612" t="s">
        <v>7984</v>
      </c>
      <c r="E366" s="656">
        <v>40000000</v>
      </c>
      <c r="F366" s="612"/>
      <c r="G366" s="612"/>
    </row>
    <row r="367" spans="1:7" ht="20.100000000000001" customHeight="1" x14ac:dyDescent="0.25">
      <c r="A367" s="612">
        <v>58</v>
      </c>
      <c r="B367" s="634" t="s">
        <v>8290</v>
      </c>
      <c r="C367" s="612" t="s">
        <v>3712</v>
      </c>
      <c r="D367" s="612" t="s">
        <v>7984</v>
      </c>
      <c r="E367" s="612"/>
      <c r="F367" s="656">
        <v>20000000</v>
      </c>
      <c r="G367" s="612"/>
    </row>
    <row r="368" spans="1:7" ht="20.100000000000001" customHeight="1" x14ac:dyDescent="0.25">
      <c r="A368" s="612">
        <v>59</v>
      </c>
      <c r="B368" s="634" t="s">
        <v>8291</v>
      </c>
      <c r="C368" s="612" t="s">
        <v>3712</v>
      </c>
      <c r="D368" s="612" t="s">
        <v>7984</v>
      </c>
      <c r="E368" s="656">
        <v>40000000</v>
      </c>
      <c r="F368" s="612"/>
      <c r="G368" s="612"/>
    </row>
    <row r="369" spans="1:7" ht="20.100000000000001" customHeight="1" x14ac:dyDescent="0.25">
      <c r="A369" s="612">
        <v>60</v>
      </c>
      <c r="B369" s="634" t="s">
        <v>8292</v>
      </c>
      <c r="C369" s="612" t="s">
        <v>3712</v>
      </c>
      <c r="D369" s="612" t="s">
        <v>7984</v>
      </c>
      <c r="E369" s="612"/>
      <c r="F369" s="656">
        <v>20000000</v>
      </c>
      <c r="G369" s="612"/>
    </row>
    <row r="370" spans="1:7" ht="20.100000000000001" customHeight="1" x14ac:dyDescent="0.25">
      <c r="A370" s="612">
        <v>61</v>
      </c>
      <c r="B370" s="634" t="s">
        <v>8293</v>
      </c>
      <c r="C370" s="612" t="s">
        <v>3712</v>
      </c>
      <c r="D370" s="612" t="s">
        <v>7984</v>
      </c>
      <c r="E370" s="656">
        <v>40000000</v>
      </c>
      <c r="F370" s="612"/>
      <c r="G370" s="612"/>
    </row>
    <row r="371" spans="1:7" ht="20.100000000000001" customHeight="1" x14ac:dyDescent="0.25">
      <c r="A371" s="612">
        <v>62</v>
      </c>
      <c r="B371" s="634" t="s">
        <v>8294</v>
      </c>
      <c r="C371" s="612" t="s">
        <v>3712</v>
      </c>
      <c r="D371" s="612" t="s">
        <v>2135</v>
      </c>
      <c r="E371" s="612"/>
      <c r="F371" s="656">
        <v>20000000</v>
      </c>
      <c r="G371" s="612"/>
    </row>
    <row r="372" spans="1:7" ht="20.100000000000001" customHeight="1" x14ac:dyDescent="0.25">
      <c r="A372" s="612">
        <v>63</v>
      </c>
      <c r="B372" s="634" t="s">
        <v>8295</v>
      </c>
      <c r="C372" s="612" t="s">
        <v>3712</v>
      </c>
      <c r="D372" s="612" t="s">
        <v>2135</v>
      </c>
      <c r="E372" s="656">
        <v>40000000</v>
      </c>
      <c r="F372" s="656"/>
      <c r="G372" s="612"/>
    </row>
    <row r="373" spans="1:7" ht="20.100000000000001" customHeight="1" x14ac:dyDescent="0.25">
      <c r="A373" s="612">
        <v>64</v>
      </c>
      <c r="B373" s="634" t="s">
        <v>8296</v>
      </c>
      <c r="C373" s="612" t="s">
        <v>3712</v>
      </c>
      <c r="D373" s="612" t="s">
        <v>2135</v>
      </c>
      <c r="E373" s="612"/>
      <c r="F373" s="656">
        <v>20000000</v>
      </c>
      <c r="G373" s="612"/>
    </row>
    <row r="374" spans="1:7" ht="20.100000000000001" customHeight="1" x14ac:dyDescent="0.25">
      <c r="A374" s="612">
        <v>65</v>
      </c>
      <c r="B374" s="634" t="s">
        <v>8297</v>
      </c>
      <c r="C374" s="612" t="s">
        <v>3712</v>
      </c>
      <c r="D374" s="612" t="s">
        <v>2135</v>
      </c>
      <c r="E374" s="656">
        <v>40000000</v>
      </c>
      <c r="F374" s="656"/>
      <c r="G374" s="612"/>
    </row>
    <row r="375" spans="1:7" ht="20.100000000000001" customHeight="1" x14ac:dyDescent="0.25">
      <c r="A375" s="612">
        <v>66</v>
      </c>
      <c r="B375" s="634" t="s">
        <v>8298</v>
      </c>
      <c r="C375" s="612" t="s">
        <v>3712</v>
      </c>
      <c r="D375" s="612" t="s">
        <v>2135</v>
      </c>
      <c r="E375" s="656">
        <v>40000000</v>
      </c>
      <c r="F375" s="612"/>
      <c r="G375" s="612"/>
    </row>
    <row r="376" spans="1:7" ht="20.100000000000001" customHeight="1" x14ac:dyDescent="0.25">
      <c r="A376" s="612">
        <v>67</v>
      </c>
      <c r="B376" s="634" t="s">
        <v>8299</v>
      </c>
      <c r="C376" s="612" t="s">
        <v>3712</v>
      </c>
      <c r="D376" s="612" t="s">
        <v>2135</v>
      </c>
      <c r="E376" s="656">
        <v>40000000</v>
      </c>
      <c r="F376" s="612"/>
      <c r="G376" s="612"/>
    </row>
    <row r="377" spans="1:7" ht="20.100000000000001" customHeight="1" x14ac:dyDescent="0.25">
      <c r="A377" s="612">
        <v>68</v>
      </c>
      <c r="B377" s="634" t="s">
        <v>8300</v>
      </c>
      <c r="C377" s="612" t="s">
        <v>3712</v>
      </c>
      <c r="D377" s="612" t="s">
        <v>2135</v>
      </c>
      <c r="E377" s="656">
        <v>40000000</v>
      </c>
      <c r="F377" s="656"/>
      <c r="G377" s="612"/>
    </row>
    <row r="378" spans="1:7" ht="20.100000000000001" customHeight="1" x14ac:dyDescent="0.25">
      <c r="A378" s="612">
        <v>69</v>
      </c>
      <c r="B378" s="634" t="s">
        <v>8301</v>
      </c>
      <c r="C378" s="612" t="s">
        <v>3712</v>
      </c>
      <c r="D378" s="612" t="s">
        <v>2135</v>
      </c>
      <c r="E378" s="656">
        <v>40000000</v>
      </c>
      <c r="F378" s="612"/>
      <c r="G378" s="612"/>
    </row>
    <row r="379" spans="1:7" ht="20.100000000000001" customHeight="1" x14ac:dyDescent="0.25">
      <c r="A379" s="612">
        <v>70</v>
      </c>
      <c r="B379" s="634" t="s">
        <v>8302</v>
      </c>
      <c r="C379" s="612" t="s">
        <v>3712</v>
      </c>
      <c r="D379" s="612" t="s">
        <v>2135</v>
      </c>
      <c r="E379" s="612"/>
      <c r="F379" s="656">
        <v>20000000</v>
      </c>
      <c r="G379" s="612"/>
    </row>
    <row r="380" spans="1:7" ht="20.100000000000001" customHeight="1" x14ac:dyDescent="0.25">
      <c r="A380" s="612">
        <v>71</v>
      </c>
      <c r="B380" s="634" t="s">
        <v>546</v>
      </c>
      <c r="C380" s="612" t="s">
        <v>3712</v>
      </c>
      <c r="D380" s="612" t="s">
        <v>8303</v>
      </c>
      <c r="E380" s="656">
        <v>40000000</v>
      </c>
      <c r="F380" s="612"/>
      <c r="G380" s="612"/>
    </row>
    <row r="381" spans="1:7" ht="20.100000000000001" customHeight="1" x14ac:dyDescent="0.25">
      <c r="A381" s="612">
        <v>72</v>
      </c>
      <c r="B381" s="634" t="s">
        <v>1458</v>
      </c>
      <c r="C381" s="612" t="s">
        <v>3712</v>
      </c>
      <c r="D381" s="612" t="s">
        <v>8303</v>
      </c>
      <c r="E381" s="656">
        <v>40000000</v>
      </c>
      <c r="F381" s="612"/>
      <c r="G381" s="612"/>
    </row>
    <row r="382" spans="1:7" ht="20.100000000000001" customHeight="1" x14ac:dyDescent="0.25">
      <c r="A382" s="612">
        <v>73</v>
      </c>
      <c r="B382" s="634" t="s">
        <v>8304</v>
      </c>
      <c r="C382" s="612" t="s">
        <v>3712</v>
      </c>
      <c r="D382" s="612" t="s">
        <v>8303</v>
      </c>
      <c r="E382" s="656">
        <v>40000000</v>
      </c>
      <c r="F382" s="612"/>
      <c r="G382" s="612"/>
    </row>
    <row r="383" spans="1:7" ht="20.100000000000001" customHeight="1" x14ac:dyDescent="0.25">
      <c r="A383" s="612">
        <v>74</v>
      </c>
      <c r="B383" s="634" t="s">
        <v>8305</v>
      </c>
      <c r="C383" s="612" t="s">
        <v>1924</v>
      </c>
      <c r="D383" s="612" t="s">
        <v>8303</v>
      </c>
      <c r="E383" s="612"/>
      <c r="F383" s="656">
        <v>20000000</v>
      </c>
      <c r="G383" s="612"/>
    </row>
    <row r="384" spans="1:7" ht="20.100000000000001" customHeight="1" x14ac:dyDescent="0.25">
      <c r="A384" s="612">
        <v>75</v>
      </c>
      <c r="B384" s="634" t="s">
        <v>549</v>
      </c>
      <c r="C384" s="612" t="s">
        <v>3712</v>
      </c>
      <c r="D384" s="612" t="s">
        <v>8005</v>
      </c>
      <c r="E384" s="612"/>
      <c r="F384" s="656">
        <v>20000000</v>
      </c>
      <c r="G384" s="612"/>
    </row>
    <row r="385" spans="1:7" ht="20.100000000000001" customHeight="1" x14ac:dyDescent="0.25">
      <c r="A385" s="612">
        <v>76</v>
      </c>
      <c r="B385" s="634" t="s">
        <v>8306</v>
      </c>
      <c r="C385" s="612" t="s">
        <v>3712</v>
      </c>
      <c r="D385" s="612" t="s">
        <v>8005</v>
      </c>
      <c r="E385" s="656">
        <v>40000000</v>
      </c>
      <c r="F385" s="612"/>
      <c r="G385" s="612"/>
    </row>
    <row r="386" spans="1:7" ht="20.100000000000001" customHeight="1" x14ac:dyDescent="0.25">
      <c r="A386" s="612">
        <v>77</v>
      </c>
      <c r="B386" s="634" t="s">
        <v>3806</v>
      </c>
      <c r="C386" s="612" t="s">
        <v>3712</v>
      </c>
      <c r="D386" s="612" t="s">
        <v>8307</v>
      </c>
      <c r="E386" s="656">
        <v>40000000</v>
      </c>
      <c r="F386" s="612"/>
      <c r="G386" s="612"/>
    </row>
    <row r="387" spans="1:7" ht="20.100000000000001" customHeight="1" x14ac:dyDescent="0.25">
      <c r="A387" s="612">
        <v>78</v>
      </c>
      <c r="B387" s="634" t="s">
        <v>2654</v>
      </c>
      <c r="C387" s="612" t="s">
        <v>3712</v>
      </c>
      <c r="D387" s="612" t="s">
        <v>8307</v>
      </c>
      <c r="E387" s="656">
        <v>40000000</v>
      </c>
      <c r="F387" s="612"/>
      <c r="G387" s="612"/>
    </row>
    <row r="388" spans="1:7" ht="20.100000000000001" customHeight="1" x14ac:dyDescent="0.25">
      <c r="A388" s="612">
        <v>79</v>
      </c>
      <c r="B388" s="634" t="s">
        <v>8271</v>
      </c>
      <c r="C388" s="612" t="s">
        <v>3712</v>
      </c>
      <c r="D388" s="612" t="s">
        <v>8307</v>
      </c>
      <c r="E388" s="656">
        <v>40000000</v>
      </c>
      <c r="F388" s="808"/>
      <c r="G388" s="612"/>
    </row>
    <row r="389" spans="1:7" ht="20.100000000000001" customHeight="1" x14ac:dyDescent="0.25">
      <c r="A389" s="612">
        <v>80</v>
      </c>
      <c r="B389" s="634" t="s">
        <v>399</v>
      </c>
      <c r="C389" s="612" t="s">
        <v>3712</v>
      </c>
      <c r="D389" s="612" t="s">
        <v>8307</v>
      </c>
      <c r="E389" s="656">
        <v>40000000</v>
      </c>
      <c r="F389" s="808"/>
      <c r="G389" s="612"/>
    </row>
    <row r="390" spans="1:7" ht="20.100000000000001" customHeight="1" x14ac:dyDescent="0.25">
      <c r="A390" s="612">
        <v>81</v>
      </c>
      <c r="B390" s="634" t="s">
        <v>8308</v>
      </c>
      <c r="C390" s="612" t="s">
        <v>3712</v>
      </c>
      <c r="D390" s="612" t="s">
        <v>8008</v>
      </c>
      <c r="E390" s="612"/>
      <c r="F390" s="656">
        <v>20000000</v>
      </c>
      <c r="G390" s="612"/>
    </row>
    <row r="391" spans="1:7" ht="20.100000000000001" customHeight="1" x14ac:dyDescent="0.25">
      <c r="A391" s="612">
        <v>82</v>
      </c>
      <c r="B391" s="634" t="s">
        <v>8309</v>
      </c>
      <c r="C391" s="612" t="s">
        <v>2015</v>
      </c>
      <c r="D391" s="612" t="s">
        <v>8008</v>
      </c>
      <c r="E391" s="656">
        <v>40000000</v>
      </c>
      <c r="F391" s="612"/>
      <c r="G391" s="612"/>
    </row>
    <row r="392" spans="1:7" ht="20.100000000000001" customHeight="1" x14ac:dyDescent="0.25">
      <c r="A392" s="612">
        <v>83</v>
      </c>
      <c r="B392" s="634" t="s">
        <v>2075</v>
      </c>
      <c r="C392" s="612" t="s">
        <v>3712</v>
      </c>
      <c r="D392" s="612" t="s">
        <v>8008</v>
      </c>
      <c r="E392" s="612"/>
      <c r="F392" s="656">
        <v>20000000</v>
      </c>
      <c r="G392" s="612"/>
    </row>
    <row r="393" spans="1:7" ht="20.100000000000001" customHeight="1" x14ac:dyDescent="0.25">
      <c r="A393" s="612">
        <v>84</v>
      </c>
      <c r="B393" s="634" t="s">
        <v>7711</v>
      </c>
      <c r="C393" s="612" t="s">
        <v>3712</v>
      </c>
      <c r="D393" s="612" t="s">
        <v>8008</v>
      </c>
      <c r="E393" s="612"/>
      <c r="F393" s="656">
        <v>20000000</v>
      </c>
      <c r="G393" s="612"/>
    </row>
    <row r="394" spans="1:7" ht="20.100000000000001" customHeight="1" x14ac:dyDescent="0.25">
      <c r="A394" s="612">
        <v>85</v>
      </c>
      <c r="B394" s="634" t="s">
        <v>7626</v>
      </c>
      <c r="C394" s="612" t="s">
        <v>3712</v>
      </c>
      <c r="D394" s="612" t="s">
        <v>8310</v>
      </c>
      <c r="E394" s="656">
        <v>40000000</v>
      </c>
      <c r="F394" s="612"/>
      <c r="G394" s="612"/>
    </row>
    <row r="395" spans="1:7" ht="20.100000000000001" customHeight="1" x14ac:dyDescent="0.25">
      <c r="A395" s="612">
        <v>86</v>
      </c>
      <c r="B395" s="634" t="s">
        <v>8311</v>
      </c>
      <c r="C395" s="612" t="s">
        <v>3712</v>
      </c>
      <c r="D395" s="612" t="s">
        <v>8010</v>
      </c>
      <c r="E395" s="656">
        <v>40000000</v>
      </c>
      <c r="F395" s="612"/>
      <c r="G395" s="612"/>
    </row>
    <row r="396" spans="1:7" ht="20.100000000000001" customHeight="1" x14ac:dyDescent="0.25">
      <c r="A396" s="612">
        <v>87</v>
      </c>
      <c r="B396" s="634" t="s">
        <v>8312</v>
      </c>
      <c r="C396" s="612" t="s">
        <v>3712</v>
      </c>
      <c r="D396" s="612" t="s">
        <v>8010</v>
      </c>
      <c r="E396" s="656">
        <v>40000000</v>
      </c>
      <c r="F396" s="612"/>
      <c r="G396" s="612"/>
    </row>
    <row r="397" spans="1:7" ht="20.100000000000001" customHeight="1" x14ac:dyDescent="0.25">
      <c r="A397" s="612">
        <v>88</v>
      </c>
      <c r="B397" s="634" t="s">
        <v>8313</v>
      </c>
      <c r="C397" s="612" t="s">
        <v>3712</v>
      </c>
      <c r="D397" s="612" t="s">
        <v>8010</v>
      </c>
      <c r="E397" s="656">
        <v>40000000</v>
      </c>
      <c r="F397" s="656"/>
      <c r="G397" s="612"/>
    </row>
    <row r="398" spans="1:7" ht="20.100000000000001" customHeight="1" x14ac:dyDescent="0.25">
      <c r="A398" s="612">
        <v>89</v>
      </c>
      <c r="B398" s="634" t="s">
        <v>8314</v>
      </c>
      <c r="C398" s="612" t="s">
        <v>3712</v>
      </c>
      <c r="D398" s="612" t="s">
        <v>8012</v>
      </c>
      <c r="E398" s="656">
        <v>40000000</v>
      </c>
      <c r="F398" s="612"/>
      <c r="G398" s="612"/>
    </row>
    <row r="399" spans="1:7" ht="20.100000000000001" customHeight="1" x14ac:dyDescent="0.25">
      <c r="A399" s="612">
        <v>90</v>
      </c>
      <c r="B399" s="634" t="s">
        <v>7927</v>
      </c>
      <c r="C399" s="612" t="s">
        <v>3712</v>
      </c>
      <c r="D399" s="612" t="s">
        <v>8012</v>
      </c>
      <c r="E399" s="656">
        <v>40000000</v>
      </c>
      <c r="F399" s="612"/>
      <c r="G399" s="612"/>
    </row>
    <row r="400" spans="1:7" ht="20.100000000000001" customHeight="1" x14ac:dyDescent="0.25">
      <c r="A400" s="612">
        <v>91</v>
      </c>
      <c r="B400" s="634" t="s">
        <v>8315</v>
      </c>
      <c r="C400" s="612" t="s">
        <v>3712</v>
      </c>
      <c r="D400" s="612" t="s">
        <v>8012</v>
      </c>
      <c r="E400" s="656">
        <v>40000000</v>
      </c>
      <c r="F400" s="612"/>
      <c r="G400" s="612"/>
    </row>
    <row r="401" spans="1:7" ht="20.100000000000001" customHeight="1" x14ac:dyDescent="0.25">
      <c r="A401" s="612">
        <v>92</v>
      </c>
      <c r="B401" s="634" t="s">
        <v>8316</v>
      </c>
      <c r="C401" s="612" t="s">
        <v>3712</v>
      </c>
      <c r="D401" s="612" t="s">
        <v>8317</v>
      </c>
      <c r="E401" s="656">
        <v>40000000</v>
      </c>
      <c r="F401" s="612"/>
      <c r="G401" s="612"/>
    </row>
    <row r="402" spans="1:7" ht="20.100000000000001" customHeight="1" x14ac:dyDescent="0.25">
      <c r="A402" s="612">
        <v>93</v>
      </c>
      <c r="B402" s="634" t="s">
        <v>8318</v>
      </c>
      <c r="C402" s="612" t="s">
        <v>3712</v>
      </c>
      <c r="D402" s="612" t="s">
        <v>8014</v>
      </c>
      <c r="E402" s="656">
        <v>40000000</v>
      </c>
      <c r="F402" s="612"/>
      <c r="G402" s="612"/>
    </row>
    <row r="403" spans="1:7" ht="20.100000000000001" customHeight="1" x14ac:dyDescent="0.25">
      <c r="A403" s="612">
        <v>94</v>
      </c>
      <c r="B403" s="634" t="s">
        <v>8319</v>
      </c>
      <c r="C403" s="612" t="s">
        <v>3712</v>
      </c>
      <c r="D403" s="612" t="s">
        <v>8014</v>
      </c>
      <c r="E403" s="656"/>
      <c r="F403" s="656">
        <v>20000000</v>
      </c>
      <c r="G403" s="612"/>
    </row>
    <row r="404" spans="1:7" ht="20.100000000000001" customHeight="1" x14ac:dyDescent="0.25">
      <c r="A404" s="612">
        <v>95</v>
      </c>
      <c r="B404" s="634" t="s">
        <v>8320</v>
      </c>
      <c r="C404" s="612" t="s">
        <v>3712</v>
      </c>
      <c r="D404" s="612" t="s">
        <v>8014</v>
      </c>
      <c r="E404" s="656">
        <v>40000000</v>
      </c>
      <c r="F404" s="612"/>
      <c r="G404" s="612"/>
    </row>
    <row r="405" spans="1:7" ht="20.100000000000001" customHeight="1" x14ac:dyDescent="0.25">
      <c r="A405" s="612">
        <v>96</v>
      </c>
      <c r="B405" s="634" t="s">
        <v>8321</v>
      </c>
      <c r="C405" s="612" t="s">
        <v>3712</v>
      </c>
      <c r="D405" s="612" t="s">
        <v>8014</v>
      </c>
      <c r="E405" s="656">
        <v>40000000</v>
      </c>
      <c r="F405" s="612"/>
      <c r="G405" s="612"/>
    </row>
    <row r="406" spans="1:7" ht="20.100000000000001" customHeight="1" x14ac:dyDescent="0.25">
      <c r="A406" s="612">
        <v>97</v>
      </c>
      <c r="B406" s="634" t="s">
        <v>118</v>
      </c>
      <c r="C406" s="612" t="s">
        <v>3712</v>
      </c>
      <c r="D406" s="612" t="s">
        <v>8014</v>
      </c>
      <c r="E406" s="612"/>
      <c r="F406" s="656">
        <v>20000000</v>
      </c>
      <c r="G406" s="612"/>
    </row>
    <row r="407" spans="1:7" ht="20.100000000000001" customHeight="1" x14ac:dyDescent="0.25">
      <c r="A407" s="612">
        <v>98</v>
      </c>
      <c r="B407" s="634" t="s">
        <v>2282</v>
      </c>
      <c r="C407" s="612" t="s">
        <v>3712</v>
      </c>
      <c r="D407" s="612" t="s">
        <v>8014</v>
      </c>
      <c r="E407" s="612"/>
      <c r="F407" s="656">
        <v>20000000</v>
      </c>
      <c r="G407" s="612"/>
    </row>
    <row r="408" spans="1:7" ht="20.100000000000001" customHeight="1" x14ac:dyDescent="0.25">
      <c r="A408" s="612">
        <v>99</v>
      </c>
      <c r="B408" s="634" t="s">
        <v>18</v>
      </c>
      <c r="C408" s="612" t="s">
        <v>1957</v>
      </c>
      <c r="D408" s="612" t="s">
        <v>8014</v>
      </c>
      <c r="E408" s="656">
        <v>40000000</v>
      </c>
      <c r="F408" s="612"/>
      <c r="G408" s="612"/>
    </row>
    <row r="409" spans="1:7" ht="20.100000000000001" customHeight="1" x14ac:dyDescent="0.25">
      <c r="A409" s="612">
        <v>100</v>
      </c>
      <c r="B409" s="634" t="s">
        <v>8322</v>
      </c>
      <c r="C409" s="612" t="s">
        <v>3712</v>
      </c>
      <c r="D409" s="612" t="s">
        <v>8018</v>
      </c>
      <c r="E409" s="612"/>
      <c r="F409" s="656">
        <v>20000000</v>
      </c>
      <c r="G409" s="612"/>
    </row>
    <row r="410" spans="1:7" ht="20.100000000000001" customHeight="1" x14ac:dyDescent="0.25">
      <c r="A410" s="612">
        <v>101</v>
      </c>
      <c r="B410" s="634" t="s">
        <v>8323</v>
      </c>
      <c r="C410" s="612" t="s">
        <v>3712</v>
      </c>
      <c r="D410" s="612" t="s">
        <v>8018</v>
      </c>
      <c r="E410" s="656"/>
      <c r="F410" s="656">
        <v>20000000</v>
      </c>
      <c r="G410" s="612"/>
    </row>
    <row r="411" spans="1:7" ht="20.100000000000001" customHeight="1" x14ac:dyDescent="0.25">
      <c r="A411" s="612">
        <v>102</v>
      </c>
      <c r="B411" s="634" t="s">
        <v>8091</v>
      </c>
      <c r="C411" s="612" t="s">
        <v>3712</v>
      </c>
      <c r="D411" s="612" t="s">
        <v>8018</v>
      </c>
      <c r="E411" s="656">
        <v>40000000</v>
      </c>
      <c r="F411" s="612"/>
      <c r="G411" s="612"/>
    </row>
    <row r="412" spans="1:7" ht="20.100000000000001" customHeight="1" x14ac:dyDescent="0.25">
      <c r="A412" s="612">
        <v>103</v>
      </c>
      <c r="B412" s="634" t="s">
        <v>8324</v>
      </c>
      <c r="C412" s="612" t="s">
        <v>3712</v>
      </c>
      <c r="D412" s="612" t="s">
        <v>8025</v>
      </c>
      <c r="E412" s="612"/>
      <c r="F412" s="656">
        <v>20000000</v>
      </c>
      <c r="G412" s="612"/>
    </row>
    <row r="413" spans="1:7" ht="20.100000000000001" customHeight="1" x14ac:dyDescent="0.25">
      <c r="A413" s="612">
        <v>104</v>
      </c>
      <c r="B413" s="634" t="s">
        <v>8325</v>
      </c>
      <c r="C413" s="612" t="s">
        <v>3712</v>
      </c>
      <c r="D413" s="612" t="s">
        <v>8025</v>
      </c>
      <c r="E413" s="612"/>
      <c r="F413" s="656">
        <v>20000000</v>
      </c>
      <c r="G413" s="612"/>
    </row>
    <row r="414" spans="1:7" ht="20.100000000000001" customHeight="1" x14ac:dyDescent="0.25">
      <c r="A414" s="612">
        <v>105</v>
      </c>
      <c r="B414" s="634" t="s">
        <v>8326</v>
      </c>
      <c r="C414" s="612" t="s">
        <v>3712</v>
      </c>
      <c r="D414" s="612" t="s">
        <v>8025</v>
      </c>
      <c r="E414" s="656">
        <v>40000000</v>
      </c>
      <c r="F414" s="612"/>
      <c r="G414" s="612"/>
    </row>
    <row r="415" spans="1:7" ht="20.100000000000001" customHeight="1" x14ac:dyDescent="0.25">
      <c r="A415" s="612">
        <v>106</v>
      </c>
      <c r="B415" s="634" t="s">
        <v>8327</v>
      </c>
      <c r="C415" s="612" t="s">
        <v>3712</v>
      </c>
      <c r="D415" s="612" t="s">
        <v>1650</v>
      </c>
      <c r="E415" s="656">
        <v>40000000</v>
      </c>
      <c r="F415" s="612"/>
      <c r="G415" s="612"/>
    </row>
    <row r="416" spans="1:7" ht="20.100000000000001" customHeight="1" x14ac:dyDescent="0.25">
      <c r="A416" s="612">
        <v>107</v>
      </c>
      <c r="B416" s="634" t="s">
        <v>8328</v>
      </c>
      <c r="C416" s="612" t="s">
        <v>3712</v>
      </c>
      <c r="D416" s="612" t="s">
        <v>1650</v>
      </c>
      <c r="E416" s="656">
        <v>40000000</v>
      </c>
      <c r="F416" s="612"/>
      <c r="G416" s="612"/>
    </row>
    <row r="417" spans="1:7" ht="20.100000000000001" customHeight="1" x14ac:dyDescent="0.25">
      <c r="A417" s="612">
        <v>108</v>
      </c>
      <c r="B417" s="634" t="s">
        <v>7621</v>
      </c>
      <c r="C417" s="612" t="s">
        <v>3712</v>
      </c>
      <c r="D417" s="612" t="s">
        <v>1650</v>
      </c>
      <c r="E417" s="656"/>
      <c r="F417" s="656">
        <v>20000000</v>
      </c>
      <c r="G417" s="612"/>
    </row>
    <row r="418" spans="1:7" ht="20.100000000000001" customHeight="1" x14ac:dyDescent="0.25">
      <c r="A418" s="612">
        <v>109</v>
      </c>
      <c r="B418" s="634" t="s">
        <v>7770</v>
      </c>
      <c r="C418" s="612" t="s">
        <v>3712</v>
      </c>
      <c r="D418" s="612" t="s">
        <v>1650</v>
      </c>
      <c r="E418" s="656">
        <v>40000000</v>
      </c>
      <c r="F418" s="612"/>
      <c r="G418" s="612"/>
    </row>
    <row r="419" spans="1:7" ht="20.100000000000001" customHeight="1" x14ac:dyDescent="0.25">
      <c r="A419" s="612">
        <v>110</v>
      </c>
      <c r="B419" s="634" t="s">
        <v>8329</v>
      </c>
      <c r="C419" s="612" t="s">
        <v>1957</v>
      </c>
      <c r="D419" s="612" t="s">
        <v>8030</v>
      </c>
      <c r="E419" s="612"/>
      <c r="F419" s="656">
        <v>20000000</v>
      </c>
      <c r="G419" s="612"/>
    </row>
    <row r="420" spans="1:7" ht="20.100000000000001" customHeight="1" x14ac:dyDescent="0.25">
      <c r="A420" s="612">
        <v>111</v>
      </c>
      <c r="B420" s="634" t="s">
        <v>557</v>
      </c>
      <c r="C420" s="612" t="s">
        <v>3712</v>
      </c>
      <c r="D420" s="612" t="s">
        <v>8030</v>
      </c>
      <c r="E420" s="612"/>
      <c r="F420" s="656">
        <v>20000000</v>
      </c>
      <c r="G420" s="612"/>
    </row>
    <row r="421" spans="1:7" ht="20.100000000000001" customHeight="1" x14ac:dyDescent="0.25">
      <c r="A421" s="612">
        <v>112</v>
      </c>
      <c r="B421" s="634" t="s">
        <v>8330</v>
      </c>
      <c r="C421" s="612" t="s">
        <v>3712</v>
      </c>
      <c r="D421" s="612" t="s">
        <v>8030</v>
      </c>
      <c r="E421" s="656">
        <v>40000000</v>
      </c>
      <c r="F421" s="808"/>
      <c r="G421" s="612"/>
    </row>
    <row r="422" spans="1:7" ht="20.100000000000001" customHeight="1" x14ac:dyDescent="0.25">
      <c r="A422" s="612">
        <v>113</v>
      </c>
      <c r="B422" s="634" t="s">
        <v>8331</v>
      </c>
      <c r="C422" s="612" t="s">
        <v>3712</v>
      </c>
      <c r="D422" s="612" t="s">
        <v>8332</v>
      </c>
      <c r="E422" s="656">
        <v>40000000</v>
      </c>
      <c r="F422" s="612"/>
      <c r="G422" s="612"/>
    </row>
    <row r="423" spans="1:7" ht="20.100000000000001" customHeight="1" x14ac:dyDescent="0.25">
      <c r="A423" s="612">
        <v>114</v>
      </c>
      <c r="B423" s="634" t="s">
        <v>8333</v>
      </c>
      <c r="C423" s="612" t="s">
        <v>3712</v>
      </c>
      <c r="D423" s="612" t="s">
        <v>8035</v>
      </c>
      <c r="E423" s="656">
        <v>40000000</v>
      </c>
      <c r="F423" s="612"/>
      <c r="G423" s="612"/>
    </row>
    <row r="424" spans="1:7" ht="20.100000000000001" customHeight="1" x14ac:dyDescent="0.25">
      <c r="A424" s="612">
        <v>115</v>
      </c>
      <c r="B424" s="634" t="s">
        <v>8334</v>
      </c>
      <c r="C424" s="612" t="s">
        <v>3712</v>
      </c>
      <c r="D424" s="612" t="s">
        <v>8035</v>
      </c>
      <c r="E424" s="656">
        <v>40000000</v>
      </c>
      <c r="F424" s="612"/>
      <c r="G424" s="612"/>
    </row>
    <row r="425" spans="1:7" ht="20.100000000000001" customHeight="1" x14ac:dyDescent="0.25">
      <c r="A425" s="612">
        <v>116</v>
      </c>
      <c r="B425" s="634" t="s">
        <v>8335</v>
      </c>
      <c r="C425" s="612" t="s">
        <v>3712</v>
      </c>
      <c r="D425" s="612" t="s">
        <v>7984</v>
      </c>
      <c r="E425" s="656">
        <v>40000000</v>
      </c>
      <c r="F425" s="612"/>
      <c r="G425" s="612"/>
    </row>
    <row r="426" spans="1:7" ht="20.100000000000001" customHeight="1" x14ac:dyDescent="0.25">
      <c r="A426" s="612">
        <v>117</v>
      </c>
      <c r="B426" s="634" t="s">
        <v>8336</v>
      </c>
      <c r="C426" s="612" t="s">
        <v>3712</v>
      </c>
      <c r="D426" s="612" t="s">
        <v>8010</v>
      </c>
      <c r="E426" s="656">
        <v>40000000</v>
      </c>
      <c r="F426" s="656"/>
      <c r="G426" s="612"/>
    </row>
    <row r="427" spans="1:7" ht="20.100000000000001" customHeight="1" x14ac:dyDescent="0.25">
      <c r="A427" s="612">
        <v>118</v>
      </c>
      <c r="B427" s="634" t="s">
        <v>21</v>
      </c>
      <c r="C427" s="612" t="s">
        <v>3712</v>
      </c>
      <c r="D427" s="612" t="s">
        <v>8014</v>
      </c>
      <c r="E427" s="656">
        <v>40000000</v>
      </c>
      <c r="F427" s="612"/>
      <c r="G427" s="612"/>
    </row>
    <row r="428" spans="1:7" ht="20.100000000000001" customHeight="1" x14ac:dyDescent="0.25">
      <c r="A428" s="612">
        <v>119</v>
      </c>
      <c r="B428" s="634" t="s">
        <v>8337</v>
      </c>
      <c r="C428" s="612" t="s">
        <v>3712</v>
      </c>
      <c r="D428" s="612" t="s">
        <v>8014</v>
      </c>
      <c r="E428" s="656">
        <v>40000000</v>
      </c>
      <c r="F428" s="612"/>
      <c r="G428" s="612"/>
    </row>
    <row r="429" spans="1:7" ht="20.100000000000001" customHeight="1" x14ac:dyDescent="0.25">
      <c r="A429" s="612">
        <v>120</v>
      </c>
      <c r="B429" s="634" t="s">
        <v>8338</v>
      </c>
      <c r="C429" s="612" t="s">
        <v>3712</v>
      </c>
      <c r="D429" s="612" t="s">
        <v>8018</v>
      </c>
      <c r="E429" s="656">
        <v>40000000</v>
      </c>
      <c r="F429" s="612"/>
      <c r="G429" s="612"/>
    </row>
    <row r="430" spans="1:7" ht="20.100000000000001" customHeight="1" x14ac:dyDescent="0.25">
      <c r="A430" s="612">
        <v>121</v>
      </c>
      <c r="B430" s="634" t="s">
        <v>8322</v>
      </c>
      <c r="C430" s="612" t="s">
        <v>3712</v>
      </c>
      <c r="D430" s="612" t="s">
        <v>8025</v>
      </c>
      <c r="E430" s="656">
        <v>40000000</v>
      </c>
      <c r="F430" s="612"/>
      <c r="G430" s="612"/>
    </row>
    <row r="431" spans="1:7" ht="20.100000000000001" customHeight="1" x14ac:dyDescent="0.25">
      <c r="A431" s="609" t="s">
        <v>1328</v>
      </c>
      <c r="B431" s="635" t="s">
        <v>8040</v>
      </c>
      <c r="C431" s="635"/>
      <c r="D431" s="612"/>
      <c r="E431" s="657">
        <f>SUM(E432:E485)</f>
        <v>1280000000</v>
      </c>
      <c r="F431" s="657">
        <f>SUM(F432:F485)</f>
        <v>440000000</v>
      </c>
      <c r="G431" s="612"/>
    </row>
    <row r="432" spans="1:7" ht="20.100000000000001" customHeight="1" x14ac:dyDescent="0.25">
      <c r="A432" s="612">
        <v>122</v>
      </c>
      <c r="B432" s="634" t="s">
        <v>8339</v>
      </c>
      <c r="C432" s="612" t="s">
        <v>3712</v>
      </c>
      <c r="D432" s="612" t="s">
        <v>8340</v>
      </c>
      <c r="E432" s="656">
        <v>40000000</v>
      </c>
      <c r="F432" s="612"/>
      <c r="G432" s="612"/>
    </row>
    <row r="433" spans="1:7" ht="20.100000000000001" customHeight="1" x14ac:dyDescent="0.25">
      <c r="A433" s="612">
        <v>123</v>
      </c>
      <c r="B433" s="634" t="s">
        <v>8341</v>
      </c>
      <c r="C433" s="612" t="s">
        <v>3712</v>
      </c>
      <c r="D433" s="612" t="s">
        <v>8041</v>
      </c>
      <c r="E433" s="656">
        <v>40000000</v>
      </c>
      <c r="F433" s="612"/>
      <c r="G433" s="612"/>
    </row>
    <row r="434" spans="1:7" ht="20.100000000000001" customHeight="1" x14ac:dyDescent="0.25">
      <c r="A434" s="612">
        <v>124</v>
      </c>
      <c r="B434" s="634" t="s">
        <v>2167</v>
      </c>
      <c r="C434" s="612" t="s">
        <v>3712</v>
      </c>
      <c r="D434" s="612" t="s">
        <v>8041</v>
      </c>
      <c r="E434" s="656"/>
      <c r="F434" s="656">
        <v>20000000</v>
      </c>
      <c r="G434" s="612"/>
    </row>
    <row r="435" spans="1:7" ht="20.100000000000001" customHeight="1" x14ac:dyDescent="0.25">
      <c r="A435" s="612">
        <v>125</v>
      </c>
      <c r="B435" s="634" t="s">
        <v>7745</v>
      </c>
      <c r="C435" s="612" t="s">
        <v>3712</v>
      </c>
      <c r="D435" s="612" t="s">
        <v>8342</v>
      </c>
      <c r="E435" s="612"/>
      <c r="F435" s="656">
        <v>20000000</v>
      </c>
      <c r="G435" s="612"/>
    </row>
    <row r="436" spans="1:7" ht="20.100000000000001" customHeight="1" x14ac:dyDescent="0.25">
      <c r="A436" s="612">
        <v>126</v>
      </c>
      <c r="B436" s="634" t="s">
        <v>8343</v>
      </c>
      <c r="C436" s="612" t="s">
        <v>3712</v>
      </c>
      <c r="D436" s="612" t="s">
        <v>8342</v>
      </c>
      <c r="E436" s="612"/>
      <c r="F436" s="656">
        <v>20000000</v>
      </c>
      <c r="G436" s="612"/>
    </row>
    <row r="437" spans="1:7" ht="20.100000000000001" customHeight="1" x14ac:dyDescent="0.25">
      <c r="A437" s="612">
        <v>127</v>
      </c>
      <c r="B437" s="634" t="s">
        <v>8344</v>
      </c>
      <c r="C437" s="612" t="s">
        <v>3712</v>
      </c>
      <c r="D437" s="612" t="s">
        <v>8342</v>
      </c>
      <c r="E437" s="656">
        <v>40000000</v>
      </c>
      <c r="F437" s="656"/>
      <c r="G437" s="612"/>
    </row>
    <row r="438" spans="1:7" ht="20.100000000000001" customHeight="1" x14ac:dyDescent="0.25">
      <c r="A438" s="612">
        <v>128</v>
      </c>
      <c r="B438" s="634" t="s">
        <v>8345</v>
      </c>
      <c r="C438" s="612" t="s">
        <v>3712</v>
      </c>
      <c r="D438" s="612" t="s">
        <v>8342</v>
      </c>
      <c r="E438" s="612"/>
      <c r="F438" s="656">
        <v>20000000</v>
      </c>
      <c r="G438" s="612"/>
    </row>
    <row r="439" spans="1:7" ht="20.100000000000001" customHeight="1" x14ac:dyDescent="0.25">
      <c r="A439" s="612">
        <v>129</v>
      </c>
      <c r="B439" s="634" t="s">
        <v>8346</v>
      </c>
      <c r="C439" s="612" t="s">
        <v>3712</v>
      </c>
      <c r="D439" s="612" t="s">
        <v>8342</v>
      </c>
      <c r="E439" s="612"/>
      <c r="F439" s="656">
        <v>20000000</v>
      </c>
      <c r="G439" s="612"/>
    </row>
    <row r="440" spans="1:7" ht="20.100000000000001" customHeight="1" x14ac:dyDescent="0.25">
      <c r="A440" s="612">
        <v>130</v>
      </c>
      <c r="B440" s="634" t="s">
        <v>8053</v>
      </c>
      <c r="C440" s="612" t="s">
        <v>3712</v>
      </c>
      <c r="D440" s="612" t="s">
        <v>8342</v>
      </c>
      <c r="E440" s="612"/>
      <c r="F440" s="656">
        <v>20000000</v>
      </c>
      <c r="G440" s="612"/>
    </row>
    <row r="441" spans="1:7" ht="20.100000000000001" customHeight="1" x14ac:dyDescent="0.25">
      <c r="A441" s="612">
        <v>131</v>
      </c>
      <c r="B441" s="634" t="s">
        <v>8347</v>
      </c>
      <c r="C441" s="612" t="s">
        <v>3712</v>
      </c>
      <c r="D441" s="612" t="s">
        <v>8044</v>
      </c>
      <c r="E441" s="612"/>
      <c r="F441" s="656">
        <v>20000000</v>
      </c>
      <c r="G441" s="612"/>
    </row>
    <row r="442" spans="1:7" ht="20.100000000000001" customHeight="1" x14ac:dyDescent="0.25">
      <c r="A442" s="612">
        <v>132</v>
      </c>
      <c r="B442" s="634" t="s">
        <v>8348</v>
      </c>
      <c r="C442" s="612" t="s">
        <v>3712</v>
      </c>
      <c r="D442" s="612" t="s">
        <v>8044</v>
      </c>
      <c r="E442" s="612"/>
      <c r="F442" s="656">
        <v>20000000</v>
      </c>
      <c r="G442" s="612"/>
    </row>
    <row r="443" spans="1:7" ht="20.100000000000001" customHeight="1" x14ac:dyDescent="0.25">
      <c r="A443" s="612">
        <v>133</v>
      </c>
      <c r="B443" s="634" t="s">
        <v>1390</v>
      </c>
      <c r="C443" s="612" t="s">
        <v>3712</v>
      </c>
      <c r="D443" s="612" t="s">
        <v>3293</v>
      </c>
      <c r="E443" s="612"/>
      <c r="F443" s="656">
        <v>20000000</v>
      </c>
      <c r="G443" s="612"/>
    </row>
    <row r="444" spans="1:7" ht="20.100000000000001" customHeight="1" x14ac:dyDescent="0.25">
      <c r="A444" s="612">
        <v>134</v>
      </c>
      <c r="B444" s="634" t="s">
        <v>2570</v>
      </c>
      <c r="C444" s="612" t="s">
        <v>3712</v>
      </c>
      <c r="D444" s="612" t="s">
        <v>3293</v>
      </c>
      <c r="E444" s="656">
        <v>40000000</v>
      </c>
      <c r="F444" s="612"/>
      <c r="G444" s="612"/>
    </row>
    <row r="445" spans="1:7" ht="20.100000000000001" customHeight="1" x14ac:dyDescent="0.25">
      <c r="A445" s="612">
        <v>135</v>
      </c>
      <c r="B445" s="634" t="s">
        <v>8349</v>
      </c>
      <c r="C445" s="612" t="s">
        <v>3712</v>
      </c>
      <c r="D445" s="612" t="s">
        <v>3293</v>
      </c>
      <c r="E445" s="612"/>
      <c r="F445" s="656">
        <v>20000000</v>
      </c>
      <c r="G445" s="612"/>
    </row>
    <row r="446" spans="1:7" ht="20.100000000000001" customHeight="1" x14ac:dyDescent="0.25">
      <c r="A446" s="612">
        <v>136</v>
      </c>
      <c r="B446" s="634" t="s">
        <v>2661</v>
      </c>
      <c r="C446" s="612" t="s">
        <v>3712</v>
      </c>
      <c r="D446" s="612" t="s">
        <v>3293</v>
      </c>
      <c r="E446" s="656">
        <v>40000000</v>
      </c>
      <c r="F446" s="612"/>
      <c r="G446" s="612"/>
    </row>
    <row r="447" spans="1:7" ht="20.100000000000001" customHeight="1" x14ac:dyDescent="0.25">
      <c r="A447" s="612">
        <v>137</v>
      </c>
      <c r="B447" s="634" t="s">
        <v>8350</v>
      </c>
      <c r="C447" s="612" t="s">
        <v>3712</v>
      </c>
      <c r="D447" s="612" t="s">
        <v>3293</v>
      </c>
      <c r="E447" s="656">
        <v>40000000</v>
      </c>
      <c r="F447" s="612"/>
      <c r="G447" s="612"/>
    </row>
    <row r="448" spans="1:7" ht="20.100000000000001" customHeight="1" x14ac:dyDescent="0.25">
      <c r="A448" s="612">
        <v>138</v>
      </c>
      <c r="B448" s="634" t="s">
        <v>8351</v>
      </c>
      <c r="C448" s="612" t="s">
        <v>3712</v>
      </c>
      <c r="D448" s="612" t="s">
        <v>3293</v>
      </c>
      <c r="E448" s="656">
        <v>40000000</v>
      </c>
      <c r="F448" s="612"/>
      <c r="G448" s="612"/>
    </row>
    <row r="449" spans="1:7" ht="20.100000000000001" customHeight="1" x14ac:dyDescent="0.25">
      <c r="A449" s="612">
        <v>139</v>
      </c>
      <c r="B449" s="634" t="s">
        <v>8352</v>
      </c>
      <c r="C449" s="612" t="s">
        <v>3712</v>
      </c>
      <c r="D449" s="612" t="s">
        <v>3293</v>
      </c>
      <c r="E449" s="612"/>
      <c r="F449" s="656">
        <v>20000000</v>
      </c>
      <c r="G449" s="612"/>
    </row>
    <row r="450" spans="1:7" ht="20.100000000000001" customHeight="1" x14ac:dyDescent="0.25">
      <c r="A450" s="612">
        <v>140</v>
      </c>
      <c r="B450" s="634" t="s">
        <v>2661</v>
      </c>
      <c r="C450" s="612" t="s">
        <v>3712</v>
      </c>
      <c r="D450" s="612" t="s">
        <v>8050</v>
      </c>
      <c r="E450" s="656">
        <v>40000000</v>
      </c>
      <c r="F450" s="612"/>
      <c r="G450" s="612"/>
    </row>
    <row r="451" spans="1:7" ht="20.100000000000001" customHeight="1" x14ac:dyDescent="0.25">
      <c r="A451" s="612">
        <v>141</v>
      </c>
      <c r="B451" s="634" t="s">
        <v>8084</v>
      </c>
      <c r="C451" s="612" t="s">
        <v>3712</v>
      </c>
      <c r="D451" s="612" t="s">
        <v>8050</v>
      </c>
      <c r="E451" s="612"/>
      <c r="F451" s="656">
        <v>20000000</v>
      </c>
      <c r="G451" s="612"/>
    </row>
    <row r="452" spans="1:7" ht="20.100000000000001" customHeight="1" x14ac:dyDescent="0.25">
      <c r="A452" s="612">
        <v>142</v>
      </c>
      <c r="B452" s="634" t="s">
        <v>8353</v>
      </c>
      <c r="C452" s="612" t="s">
        <v>3712</v>
      </c>
      <c r="D452" s="612" t="s">
        <v>8050</v>
      </c>
      <c r="E452" s="612"/>
      <c r="F452" s="656">
        <v>20000000</v>
      </c>
      <c r="G452" s="612"/>
    </row>
    <row r="453" spans="1:7" ht="20.100000000000001" customHeight="1" x14ac:dyDescent="0.25">
      <c r="A453" s="612">
        <v>143</v>
      </c>
      <c r="B453" s="634" t="s">
        <v>2286</v>
      </c>
      <c r="C453" s="612" t="s">
        <v>3712</v>
      </c>
      <c r="D453" s="612" t="s">
        <v>8050</v>
      </c>
      <c r="E453" s="656">
        <v>40000000</v>
      </c>
      <c r="F453" s="612"/>
      <c r="G453" s="612"/>
    </row>
    <row r="454" spans="1:7" ht="20.100000000000001" customHeight="1" x14ac:dyDescent="0.25">
      <c r="A454" s="612">
        <v>144</v>
      </c>
      <c r="B454" s="634" t="s">
        <v>8098</v>
      </c>
      <c r="C454" s="612" t="s">
        <v>3712</v>
      </c>
      <c r="D454" s="612" t="s">
        <v>8050</v>
      </c>
      <c r="E454" s="656">
        <v>40000000</v>
      </c>
      <c r="F454" s="612"/>
      <c r="G454" s="612"/>
    </row>
    <row r="455" spans="1:7" ht="20.100000000000001" customHeight="1" x14ac:dyDescent="0.25">
      <c r="A455" s="612">
        <v>145</v>
      </c>
      <c r="B455" s="634" t="s">
        <v>8354</v>
      </c>
      <c r="C455" s="612" t="s">
        <v>3712</v>
      </c>
      <c r="D455" s="612" t="s">
        <v>8050</v>
      </c>
      <c r="E455" s="612"/>
      <c r="F455" s="656">
        <v>20000000</v>
      </c>
      <c r="G455" s="612"/>
    </row>
    <row r="456" spans="1:7" ht="20.100000000000001" customHeight="1" x14ac:dyDescent="0.25">
      <c r="A456" s="612">
        <v>146</v>
      </c>
      <c r="B456" s="634" t="s">
        <v>8355</v>
      </c>
      <c r="C456" s="612" t="s">
        <v>3712</v>
      </c>
      <c r="D456" s="612" t="s">
        <v>8050</v>
      </c>
      <c r="E456" s="656">
        <v>40000000</v>
      </c>
      <c r="F456" s="612"/>
      <c r="G456" s="612"/>
    </row>
    <row r="457" spans="1:7" ht="20.100000000000001" customHeight="1" x14ac:dyDescent="0.25">
      <c r="A457" s="612">
        <v>147</v>
      </c>
      <c r="B457" s="634" t="s">
        <v>8356</v>
      </c>
      <c r="C457" s="612" t="s">
        <v>3712</v>
      </c>
      <c r="D457" s="612" t="s">
        <v>8050</v>
      </c>
      <c r="E457" s="656">
        <v>40000000</v>
      </c>
      <c r="F457" s="612"/>
      <c r="G457" s="612"/>
    </row>
    <row r="458" spans="1:7" ht="20.100000000000001" customHeight="1" x14ac:dyDescent="0.25">
      <c r="A458" s="612">
        <v>148</v>
      </c>
      <c r="B458" s="634" t="s">
        <v>8338</v>
      </c>
      <c r="C458" s="612" t="s">
        <v>3712</v>
      </c>
      <c r="D458" s="612" t="s">
        <v>8050</v>
      </c>
      <c r="E458" s="612"/>
      <c r="F458" s="656">
        <v>20000000</v>
      </c>
      <c r="G458" s="612"/>
    </row>
    <row r="459" spans="1:7" ht="20.100000000000001" customHeight="1" x14ac:dyDescent="0.25">
      <c r="A459" s="612">
        <v>149</v>
      </c>
      <c r="B459" s="634" t="s">
        <v>8288</v>
      </c>
      <c r="C459" s="612" t="s">
        <v>3712</v>
      </c>
      <c r="D459" s="612" t="s">
        <v>8050</v>
      </c>
      <c r="E459" s="656">
        <v>40000000</v>
      </c>
      <c r="F459" s="612"/>
      <c r="G459" s="612"/>
    </row>
    <row r="460" spans="1:7" ht="20.100000000000001" customHeight="1" x14ac:dyDescent="0.25">
      <c r="A460" s="612">
        <v>150</v>
      </c>
      <c r="B460" s="634" t="s">
        <v>8357</v>
      </c>
      <c r="C460" s="612" t="s">
        <v>3712</v>
      </c>
      <c r="D460" s="612" t="s">
        <v>8050</v>
      </c>
      <c r="E460" s="656">
        <v>40000000</v>
      </c>
      <c r="F460" s="612"/>
      <c r="G460" s="612"/>
    </row>
    <row r="461" spans="1:7" ht="20.100000000000001" customHeight="1" x14ac:dyDescent="0.25">
      <c r="A461" s="612">
        <v>151</v>
      </c>
      <c r="B461" s="634" t="s">
        <v>8358</v>
      </c>
      <c r="C461" s="612" t="s">
        <v>3712</v>
      </c>
      <c r="D461" s="612" t="s">
        <v>8050</v>
      </c>
      <c r="E461" s="612"/>
      <c r="F461" s="656">
        <v>20000000</v>
      </c>
      <c r="G461" s="612"/>
    </row>
    <row r="462" spans="1:7" ht="20.100000000000001" customHeight="1" x14ac:dyDescent="0.25">
      <c r="A462" s="612">
        <v>152</v>
      </c>
      <c r="B462" s="634" t="s">
        <v>8359</v>
      </c>
      <c r="C462" s="612" t="s">
        <v>3712</v>
      </c>
      <c r="D462" s="612" t="s">
        <v>8360</v>
      </c>
      <c r="E462" s="612"/>
      <c r="F462" s="656">
        <v>20000000</v>
      </c>
      <c r="G462" s="612"/>
    </row>
    <row r="463" spans="1:7" ht="20.100000000000001" customHeight="1" x14ac:dyDescent="0.25">
      <c r="A463" s="612">
        <v>153</v>
      </c>
      <c r="B463" s="634" t="s">
        <v>8133</v>
      </c>
      <c r="C463" s="612" t="s">
        <v>3712</v>
      </c>
      <c r="D463" s="612" t="s">
        <v>8067</v>
      </c>
      <c r="E463" s="656">
        <v>40000000</v>
      </c>
      <c r="F463" s="612"/>
      <c r="G463" s="612"/>
    </row>
    <row r="464" spans="1:7" ht="20.100000000000001" customHeight="1" x14ac:dyDescent="0.25">
      <c r="A464" s="612">
        <v>154</v>
      </c>
      <c r="B464" s="634" t="s">
        <v>8361</v>
      </c>
      <c r="C464" s="612" t="s">
        <v>3712</v>
      </c>
      <c r="D464" s="612" t="s">
        <v>8067</v>
      </c>
      <c r="E464" s="656">
        <v>40000000</v>
      </c>
      <c r="F464" s="656"/>
      <c r="G464" s="612"/>
    </row>
    <row r="465" spans="1:7" ht="20.100000000000001" customHeight="1" x14ac:dyDescent="0.25">
      <c r="A465" s="612">
        <v>155</v>
      </c>
      <c r="B465" s="634" t="s">
        <v>8362</v>
      </c>
      <c r="C465" s="612" t="s">
        <v>3712</v>
      </c>
      <c r="D465" s="612" t="s">
        <v>8067</v>
      </c>
      <c r="E465" s="656">
        <v>40000000</v>
      </c>
      <c r="F465" s="656"/>
      <c r="G465" s="612"/>
    </row>
    <row r="466" spans="1:7" ht="20.100000000000001" customHeight="1" x14ac:dyDescent="0.25">
      <c r="A466" s="612">
        <v>156</v>
      </c>
      <c r="B466" s="634" t="s">
        <v>2080</v>
      </c>
      <c r="C466" s="612" t="s">
        <v>3712</v>
      </c>
      <c r="D466" s="612" t="s">
        <v>8067</v>
      </c>
      <c r="E466" s="656">
        <v>40000000</v>
      </c>
      <c r="F466" s="612"/>
      <c r="G466" s="612"/>
    </row>
    <row r="467" spans="1:7" ht="20.100000000000001" customHeight="1" x14ac:dyDescent="0.25">
      <c r="A467" s="612">
        <v>157</v>
      </c>
      <c r="B467" s="634" t="s">
        <v>2192</v>
      </c>
      <c r="C467" s="612" t="s">
        <v>3712</v>
      </c>
      <c r="D467" s="612" t="s">
        <v>3293</v>
      </c>
      <c r="E467" s="656">
        <v>40000000</v>
      </c>
      <c r="F467" s="612"/>
      <c r="G467" s="612"/>
    </row>
    <row r="468" spans="1:7" ht="20.100000000000001" customHeight="1" x14ac:dyDescent="0.25">
      <c r="A468" s="612">
        <v>158</v>
      </c>
      <c r="B468" s="634" t="s">
        <v>8363</v>
      </c>
      <c r="C468" s="612" t="s">
        <v>3712</v>
      </c>
      <c r="D468" s="656" t="s">
        <v>8050</v>
      </c>
      <c r="E468" s="656">
        <v>40000000</v>
      </c>
      <c r="F468" s="612"/>
      <c r="G468" s="612"/>
    </row>
    <row r="469" spans="1:7" ht="20.100000000000001" customHeight="1" x14ac:dyDescent="0.25">
      <c r="A469" s="612">
        <v>159</v>
      </c>
      <c r="B469" s="634" t="s">
        <v>8364</v>
      </c>
      <c r="C469" s="612" t="s">
        <v>3712</v>
      </c>
      <c r="D469" s="612" t="s">
        <v>8063</v>
      </c>
      <c r="E469" s="612"/>
      <c r="F469" s="656">
        <v>20000000</v>
      </c>
      <c r="G469" s="612"/>
    </row>
    <row r="470" spans="1:7" ht="20.100000000000001" customHeight="1" x14ac:dyDescent="0.25">
      <c r="A470" s="612">
        <v>160</v>
      </c>
      <c r="B470" s="634" t="s">
        <v>7118</v>
      </c>
      <c r="C470" s="612" t="s">
        <v>3712</v>
      </c>
      <c r="D470" s="612" t="s">
        <v>3293</v>
      </c>
      <c r="E470" s="612"/>
      <c r="F470" s="656">
        <v>20000000</v>
      </c>
      <c r="G470" s="612"/>
    </row>
    <row r="471" spans="1:7" ht="20.100000000000001" customHeight="1" x14ac:dyDescent="0.25">
      <c r="A471" s="612">
        <v>161</v>
      </c>
      <c r="B471" s="634" t="s">
        <v>8365</v>
      </c>
      <c r="C471" s="612" t="s">
        <v>3712</v>
      </c>
      <c r="D471" s="612" t="s">
        <v>8342</v>
      </c>
      <c r="E471" s="612"/>
      <c r="F471" s="656">
        <v>20000000</v>
      </c>
      <c r="G471" s="612"/>
    </row>
    <row r="472" spans="1:7" ht="20.100000000000001" customHeight="1" x14ac:dyDescent="0.25">
      <c r="A472" s="612">
        <v>162</v>
      </c>
      <c r="B472" s="634" t="s">
        <v>8366</v>
      </c>
      <c r="C472" s="612" t="s">
        <v>3712</v>
      </c>
      <c r="D472" s="612" t="s">
        <v>8342</v>
      </c>
      <c r="E472" s="612"/>
      <c r="F472" s="656">
        <v>20000000</v>
      </c>
      <c r="G472" s="612"/>
    </row>
    <row r="473" spans="1:7" ht="20.100000000000001" customHeight="1" x14ac:dyDescent="0.25">
      <c r="A473" s="612">
        <v>163</v>
      </c>
      <c r="B473" s="634" t="s">
        <v>8367</v>
      </c>
      <c r="C473" s="612" t="s">
        <v>3712</v>
      </c>
      <c r="D473" s="612" t="s">
        <v>8044</v>
      </c>
      <c r="E473" s="656">
        <v>40000000</v>
      </c>
      <c r="F473" s="612"/>
      <c r="G473" s="612"/>
    </row>
    <row r="474" spans="1:7" ht="20.100000000000001" customHeight="1" x14ac:dyDescent="0.25">
      <c r="A474" s="612">
        <v>164</v>
      </c>
      <c r="B474" s="634" t="s">
        <v>8368</v>
      </c>
      <c r="C474" s="612" t="s">
        <v>3712</v>
      </c>
      <c r="D474" s="612" t="s">
        <v>8041</v>
      </c>
      <c r="E474" s="656">
        <v>40000000</v>
      </c>
      <c r="F474" s="612"/>
      <c r="G474" s="612"/>
    </row>
    <row r="475" spans="1:7" ht="20.100000000000001" customHeight="1" x14ac:dyDescent="0.25">
      <c r="A475" s="612">
        <v>165</v>
      </c>
      <c r="B475" s="634" t="s">
        <v>1991</v>
      </c>
      <c r="C475" s="612" t="s">
        <v>3712</v>
      </c>
      <c r="D475" s="612" t="s">
        <v>8050</v>
      </c>
      <c r="E475" s="656">
        <v>40000000</v>
      </c>
      <c r="F475" s="612"/>
      <c r="G475" s="612"/>
    </row>
    <row r="476" spans="1:7" ht="20.100000000000001" customHeight="1" x14ac:dyDescent="0.25">
      <c r="A476" s="612">
        <v>166</v>
      </c>
      <c r="B476" s="634" t="s">
        <v>7086</v>
      </c>
      <c r="C476" s="612" t="s">
        <v>3712</v>
      </c>
      <c r="D476" s="612" t="s">
        <v>8050</v>
      </c>
      <c r="E476" s="656">
        <v>40000000</v>
      </c>
      <c r="F476" s="612"/>
      <c r="G476" s="612"/>
    </row>
    <row r="477" spans="1:7" ht="20.100000000000001" customHeight="1" x14ac:dyDescent="0.25">
      <c r="A477" s="612">
        <v>167</v>
      </c>
      <c r="B477" s="634" t="s">
        <v>8369</v>
      </c>
      <c r="C477" s="612" t="s">
        <v>3712</v>
      </c>
      <c r="D477" s="612" t="s">
        <v>8050</v>
      </c>
      <c r="E477" s="612"/>
      <c r="F477" s="656">
        <v>20000000</v>
      </c>
      <c r="G477" s="612"/>
    </row>
    <row r="478" spans="1:7" ht="20.100000000000001" customHeight="1" x14ac:dyDescent="0.25">
      <c r="A478" s="612">
        <v>168</v>
      </c>
      <c r="B478" s="634" t="s">
        <v>8370</v>
      </c>
      <c r="C478" s="612" t="s">
        <v>3712</v>
      </c>
      <c r="D478" s="612" t="s">
        <v>8050</v>
      </c>
      <c r="E478" s="656">
        <v>40000000</v>
      </c>
      <c r="F478" s="612"/>
      <c r="G478" s="612"/>
    </row>
    <row r="479" spans="1:7" ht="20.100000000000001" customHeight="1" x14ac:dyDescent="0.25">
      <c r="A479" s="612">
        <v>169</v>
      </c>
      <c r="B479" s="634" t="s">
        <v>8371</v>
      </c>
      <c r="C479" s="612" t="s">
        <v>3712</v>
      </c>
      <c r="D479" s="612" t="s">
        <v>8067</v>
      </c>
      <c r="E479" s="656">
        <v>40000000</v>
      </c>
      <c r="F479" s="612"/>
      <c r="G479" s="612"/>
    </row>
    <row r="480" spans="1:7" ht="20.100000000000001" customHeight="1" x14ac:dyDescent="0.25">
      <c r="A480" s="612">
        <v>170</v>
      </c>
      <c r="B480" s="634" t="s">
        <v>8372</v>
      </c>
      <c r="C480" s="612" t="s">
        <v>3712</v>
      </c>
      <c r="D480" s="612" t="s">
        <v>8067</v>
      </c>
      <c r="E480" s="656">
        <v>40000000</v>
      </c>
      <c r="F480" s="612"/>
      <c r="G480" s="612"/>
    </row>
    <row r="481" spans="1:7" ht="20.100000000000001" customHeight="1" x14ac:dyDescent="0.25">
      <c r="A481" s="612">
        <v>171</v>
      </c>
      <c r="B481" s="634" t="s">
        <v>8373</v>
      </c>
      <c r="C481" s="612" t="s">
        <v>3712</v>
      </c>
      <c r="D481" s="612" t="s">
        <v>1842</v>
      </c>
      <c r="E481" s="656">
        <v>40000000</v>
      </c>
      <c r="F481" s="612"/>
      <c r="G481" s="612"/>
    </row>
    <row r="482" spans="1:7" ht="20.100000000000001" customHeight="1" x14ac:dyDescent="0.25">
      <c r="A482" s="612">
        <v>172</v>
      </c>
      <c r="B482" s="634" t="s">
        <v>8374</v>
      </c>
      <c r="C482" s="612" t="s">
        <v>3712</v>
      </c>
      <c r="D482" s="612" t="s">
        <v>1842</v>
      </c>
      <c r="E482" s="656">
        <v>40000000</v>
      </c>
      <c r="F482" s="612"/>
      <c r="G482" s="612"/>
    </row>
    <row r="483" spans="1:7" ht="20.100000000000001" customHeight="1" x14ac:dyDescent="0.25">
      <c r="A483" s="612">
        <v>173</v>
      </c>
      <c r="B483" s="634" t="s">
        <v>2661</v>
      </c>
      <c r="C483" s="612" t="s">
        <v>3712</v>
      </c>
      <c r="D483" s="612" t="s">
        <v>1842</v>
      </c>
      <c r="E483" s="656">
        <v>40000000</v>
      </c>
      <c r="F483" s="612"/>
      <c r="G483" s="612"/>
    </row>
    <row r="484" spans="1:7" ht="20.100000000000001" customHeight="1" x14ac:dyDescent="0.25">
      <c r="A484" s="612">
        <v>174</v>
      </c>
      <c r="B484" s="634" t="s">
        <v>2142</v>
      </c>
      <c r="C484" s="612" t="s">
        <v>3712</v>
      </c>
      <c r="D484" s="612" t="s">
        <v>1842</v>
      </c>
      <c r="E484" s="656">
        <v>40000000</v>
      </c>
      <c r="F484" s="612"/>
      <c r="G484" s="612"/>
    </row>
    <row r="485" spans="1:7" ht="20.100000000000001" customHeight="1" x14ac:dyDescent="0.25">
      <c r="A485" s="612">
        <v>175</v>
      </c>
      <c r="B485" s="634" t="s">
        <v>8375</v>
      </c>
      <c r="C485" s="612" t="s">
        <v>3712</v>
      </c>
      <c r="D485" s="612" t="s">
        <v>1842</v>
      </c>
      <c r="E485" s="656">
        <v>40000000</v>
      </c>
      <c r="F485" s="612"/>
      <c r="G485" s="612"/>
    </row>
    <row r="486" spans="1:7" ht="20.100000000000001" customHeight="1" x14ac:dyDescent="0.25">
      <c r="A486" s="609" t="s">
        <v>1330</v>
      </c>
      <c r="B486" s="635" t="s">
        <v>8072</v>
      </c>
      <c r="C486" s="635"/>
      <c r="D486" s="612"/>
      <c r="E486" s="657">
        <f>SUM(E487:E550)</f>
        <v>1720000000</v>
      </c>
      <c r="F486" s="657">
        <f>SUM(F487:F550)</f>
        <v>420000000</v>
      </c>
      <c r="G486" s="612"/>
    </row>
    <row r="487" spans="1:7" ht="20.100000000000001" customHeight="1" x14ac:dyDescent="0.25">
      <c r="A487" s="612">
        <v>176</v>
      </c>
      <c r="B487" s="634" t="s">
        <v>8376</v>
      </c>
      <c r="C487" s="612" t="s">
        <v>3712</v>
      </c>
      <c r="D487" s="612" t="s">
        <v>8074</v>
      </c>
      <c r="E487" s="656">
        <v>40000000</v>
      </c>
      <c r="F487" s="612"/>
      <c r="G487" s="612"/>
    </row>
    <row r="488" spans="1:7" ht="20.100000000000001" customHeight="1" x14ac:dyDescent="0.25">
      <c r="A488" s="612">
        <v>177</v>
      </c>
      <c r="B488" s="634" t="s">
        <v>8377</v>
      </c>
      <c r="C488" s="612" t="s">
        <v>3712</v>
      </c>
      <c r="D488" s="612" t="s">
        <v>3031</v>
      </c>
      <c r="E488" s="656">
        <v>40000000</v>
      </c>
      <c r="F488" s="612"/>
      <c r="G488" s="612"/>
    </row>
    <row r="489" spans="1:7" ht="20.100000000000001" customHeight="1" x14ac:dyDescent="0.25">
      <c r="A489" s="612">
        <v>178</v>
      </c>
      <c r="B489" s="634" t="s">
        <v>8378</v>
      </c>
      <c r="C489" s="612" t="s">
        <v>3712</v>
      </c>
      <c r="D489" s="612" t="s">
        <v>3031</v>
      </c>
      <c r="E489" s="656">
        <v>40000000</v>
      </c>
      <c r="F489" s="612"/>
      <c r="G489" s="612"/>
    </row>
    <row r="490" spans="1:7" ht="20.100000000000001" customHeight="1" x14ac:dyDescent="0.25">
      <c r="A490" s="612">
        <v>179</v>
      </c>
      <c r="B490" s="634" t="s">
        <v>2127</v>
      </c>
      <c r="C490" s="612" t="s">
        <v>3712</v>
      </c>
      <c r="D490" s="612" t="s">
        <v>3031</v>
      </c>
      <c r="E490" s="656">
        <v>40000000</v>
      </c>
      <c r="F490" s="612"/>
      <c r="G490" s="612"/>
    </row>
    <row r="491" spans="1:7" ht="20.100000000000001" customHeight="1" x14ac:dyDescent="0.25">
      <c r="A491" s="612">
        <v>180</v>
      </c>
      <c r="B491" s="634" t="s">
        <v>142</v>
      </c>
      <c r="C491" s="612" t="s">
        <v>3712</v>
      </c>
      <c r="D491" s="612" t="s">
        <v>8090</v>
      </c>
      <c r="E491" s="656">
        <v>40000000</v>
      </c>
      <c r="F491" s="612"/>
      <c r="G491" s="612"/>
    </row>
    <row r="492" spans="1:7" ht="20.100000000000001" customHeight="1" x14ac:dyDescent="0.25">
      <c r="A492" s="612">
        <v>181</v>
      </c>
      <c r="B492" s="634" t="s">
        <v>8379</v>
      </c>
      <c r="C492" s="612" t="s">
        <v>3712</v>
      </c>
      <c r="D492" s="612" t="s">
        <v>8090</v>
      </c>
      <c r="E492" s="656">
        <v>40000000</v>
      </c>
      <c r="F492" s="612"/>
      <c r="G492" s="612"/>
    </row>
    <row r="493" spans="1:7" ht="20.100000000000001" customHeight="1" x14ac:dyDescent="0.25">
      <c r="A493" s="612">
        <v>182</v>
      </c>
      <c r="B493" s="634" t="s">
        <v>8380</v>
      </c>
      <c r="C493" s="612" t="s">
        <v>3712</v>
      </c>
      <c r="D493" s="612" t="s">
        <v>8090</v>
      </c>
      <c r="E493" s="612"/>
      <c r="F493" s="656">
        <v>20000000</v>
      </c>
      <c r="G493" s="612"/>
    </row>
    <row r="494" spans="1:7" ht="20.100000000000001" customHeight="1" x14ac:dyDescent="0.25">
      <c r="A494" s="612">
        <v>183</v>
      </c>
      <c r="B494" s="634" t="s">
        <v>8381</v>
      </c>
      <c r="C494" s="612" t="s">
        <v>3712</v>
      </c>
      <c r="D494" s="612" t="s">
        <v>8092</v>
      </c>
      <c r="E494" s="656"/>
      <c r="F494" s="656">
        <v>20000000</v>
      </c>
      <c r="G494" s="612"/>
    </row>
    <row r="495" spans="1:7" ht="20.100000000000001" customHeight="1" x14ac:dyDescent="0.25">
      <c r="A495" s="612">
        <v>184</v>
      </c>
      <c r="B495" s="634" t="s">
        <v>8382</v>
      </c>
      <c r="C495" s="612" t="s">
        <v>3712</v>
      </c>
      <c r="D495" s="612" t="s">
        <v>8092</v>
      </c>
      <c r="E495" s="656">
        <v>40000000</v>
      </c>
      <c r="F495" s="612"/>
      <c r="G495" s="612"/>
    </row>
    <row r="496" spans="1:7" ht="20.100000000000001" customHeight="1" x14ac:dyDescent="0.25">
      <c r="A496" s="612">
        <v>185</v>
      </c>
      <c r="B496" s="634" t="s">
        <v>8383</v>
      </c>
      <c r="C496" s="612" t="s">
        <v>3712</v>
      </c>
      <c r="D496" s="612" t="s">
        <v>8092</v>
      </c>
      <c r="E496" s="612"/>
      <c r="F496" s="656">
        <v>20000000</v>
      </c>
      <c r="G496" s="612"/>
    </row>
    <row r="497" spans="1:7" ht="20.100000000000001" customHeight="1" x14ac:dyDescent="0.25">
      <c r="A497" s="612">
        <v>186</v>
      </c>
      <c r="B497" s="634" t="s">
        <v>8384</v>
      </c>
      <c r="C497" s="612" t="s">
        <v>3712</v>
      </c>
      <c r="D497" s="612" t="s">
        <v>8095</v>
      </c>
      <c r="E497" s="656">
        <v>40000000</v>
      </c>
      <c r="F497" s="612"/>
      <c r="G497" s="612"/>
    </row>
    <row r="498" spans="1:7" ht="20.100000000000001" customHeight="1" x14ac:dyDescent="0.25">
      <c r="A498" s="612">
        <v>187</v>
      </c>
      <c r="B498" s="634" t="s">
        <v>4586</v>
      </c>
      <c r="C498" s="612" t="s">
        <v>3712</v>
      </c>
      <c r="D498" s="612" t="s">
        <v>8095</v>
      </c>
      <c r="E498" s="612"/>
      <c r="F498" s="656">
        <v>20000000</v>
      </c>
      <c r="G498" s="612"/>
    </row>
    <row r="499" spans="1:7" ht="20.100000000000001" customHeight="1" x14ac:dyDescent="0.25">
      <c r="A499" s="612">
        <v>188</v>
      </c>
      <c r="B499" s="634" t="s">
        <v>8385</v>
      </c>
      <c r="C499" s="612" t="s">
        <v>3712</v>
      </c>
      <c r="D499" s="612" t="s">
        <v>8095</v>
      </c>
      <c r="E499" s="656">
        <v>40000000</v>
      </c>
      <c r="F499" s="612"/>
      <c r="G499" s="612"/>
    </row>
    <row r="500" spans="1:7" ht="20.100000000000001" customHeight="1" x14ac:dyDescent="0.25">
      <c r="A500" s="612">
        <v>189</v>
      </c>
      <c r="B500" s="634" t="s">
        <v>8386</v>
      </c>
      <c r="C500" s="612" t="s">
        <v>3712</v>
      </c>
      <c r="D500" s="612" t="s">
        <v>8095</v>
      </c>
      <c r="E500" s="656">
        <v>40000000</v>
      </c>
      <c r="F500" s="612"/>
      <c r="G500" s="612"/>
    </row>
    <row r="501" spans="1:7" ht="20.100000000000001" customHeight="1" x14ac:dyDescent="0.25">
      <c r="A501" s="612">
        <v>190</v>
      </c>
      <c r="B501" s="634" t="s">
        <v>8387</v>
      </c>
      <c r="C501" s="612" t="s">
        <v>3712</v>
      </c>
      <c r="D501" s="612" t="s">
        <v>8096</v>
      </c>
      <c r="E501" s="656">
        <v>40000000</v>
      </c>
      <c r="F501" s="612"/>
      <c r="G501" s="612"/>
    </row>
    <row r="502" spans="1:7" ht="20.100000000000001" customHeight="1" x14ac:dyDescent="0.25">
      <c r="A502" s="612">
        <v>191</v>
      </c>
      <c r="B502" s="634" t="s">
        <v>8388</v>
      </c>
      <c r="C502" s="612" t="s">
        <v>3712</v>
      </c>
      <c r="D502" s="612" t="s">
        <v>8096</v>
      </c>
      <c r="E502" s="612"/>
      <c r="F502" s="656">
        <v>20000000</v>
      </c>
      <c r="G502" s="612"/>
    </row>
    <row r="503" spans="1:7" ht="20.100000000000001" customHeight="1" x14ac:dyDescent="0.25">
      <c r="A503" s="612">
        <v>192</v>
      </c>
      <c r="B503" s="634" t="s">
        <v>8389</v>
      </c>
      <c r="C503" s="612" t="s">
        <v>3712</v>
      </c>
      <c r="D503" s="612" t="s">
        <v>8096</v>
      </c>
      <c r="E503" s="612"/>
      <c r="F503" s="656">
        <v>20000000</v>
      </c>
      <c r="G503" s="612"/>
    </row>
    <row r="504" spans="1:7" ht="20.100000000000001" customHeight="1" x14ac:dyDescent="0.25">
      <c r="A504" s="612">
        <v>193</v>
      </c>
      <c r="B504" s="634" t="s">
        <v>8390</v>
      </c>
      <c r="C504" s="612" t="s">
        <v>3712</v>
      </c>
      <c r="D504" s="612" t="s">
        <v>8101</v>
      </c>
      <c r="E504" s="612"/>
      <c r="F504" s="656">
        <v>20000000</v>
      </c>
      <c r="G504" s="612"/>
    </row>
    <row r="505" spans="1:7" ht="20.100000000000001" customHeight="1" x14ac:dyDescent="0.25">
      <c r="A505" s="612">
        <v>194</v>
      </c>
      <c r="B505" s="634" t="s">
        <v>8391</v>
      </c>
      <c r="C505" s="612" t="s">
        <v>3712</v>
      </c>
      <c r="D505" s="612" t="s">
        <v>8101</v>
      </c>
      <c r="E505" s="612"/>
      <c r="F505" s="656">
        <v>20000000</v>
      </c>
      <c r="G505" s="612"/>
    </row>
    <row r="506" spans="1:7" ht="20.100000000000001" customHeight="1" x14ac:dyDescent="0.25">
      <c r="A506" s="612">
        <v>195</v>
      </c>
      <c r="B506" s="634" t="s">
        <v>8392</v>
      </c>
      <c r="C506" s="612" t="s">
        <v>3712</v>
      </c>
      <c r="D506" s="612" t="s">
        <v>8107</v>
      </c>
      <c r="E506" s="612"/>
      <c r="F506" s="656">
        <v>20000000</v>
      </c>
      <c r="G506" s="612"/>
    </row>
    <row r="507" spans="1:7" ht="20.100000000000001" customHeight="1" x14ac:dyDescent="0.25">
      <c r="A507" s="612">
        <v>196</v>
      </c>
      <c r="B507" s="634" t="s">
        <v>8075</v>
      </c>
      <c r="C507" s="612" t="s">
        <v>3712</v>
      </c>
      <c r="D507" s="612" t="s">
        <v>8107</v>
      </c>
      <c r="E507" s="612"/>
      <c r="F507" s="656">
        <v>20000000</v>
      </c>
      <c r="G507" s="612"/>
    </row>
    <row r="508" spans="1:7" ht="20.100000000000001" customHeight="1" x14ac:dyDescent="0.25">
      <c r="A508" s="612">
        <v>197</v>
      </c>
      <c r="B508" s="634" t="s">
        <v>8393</v>
      </c>
      <c r="C508" s="612" t="s">
        <v>3712</v>
      </c>
      <c r="D508" s="612" t="s">
        <v>8107</v>
      </c>
      <c r="E508" s="656">
        <v>40000000</v>
      </c>
      <c r="F508" s="612"/>
      <c r="G508" s="612"/>
    </row>
    <row r="509" spans="1:7" ht="20.100000000000001" customHeight="1" x14ac:dyDescent="0.25">
      <c r="A509" s="612">
        <v>198</v>
      </c>
      <c r="B509" s="634" t="s">
        <v>8394</v>
      </c>
      <c r="C509" s="612" t="s">
        <v>3712</v>
      </c>
      <c r="D509" s="612" t="s">
        <v>8107</v>
      </c>
      <c r="E509" s="612"/>
      <c r="F509" s="656">
        <v>20000000</v>
      </c>
      <c r="G509" s="612"/>
    </row>
    <row r="510" spans="1:7" ht="20.100000000000001" customHeight="1" x14ac:dyDescent="0.25">
      <c r="A510" s="612">
        <v>199</v>
      </c>
      <c r="B510" s="634" t="s">
        <v>8395</v>
      </c>
      <c r="C510" s="612" t="s">
        <v>3712</v>
      </c>
      <c r="D510" s="612" t="s">
        <v>8107</v>
      </c>
      <c r="E510" s="656">
        <v>40000000</v>
      </c>
      <c r="F510" s="612"/>
      <c r="G510" s="612"/>
    </row>
    <row r="511" spans="1:7" ht="20.100000000000001" customHeight="1" x14ac:dyDescent="0.25">
      <c r="A511" s="612">
        <v>200</v>
      </c>
      <c r="B511" s="634" t="s">
        <v>8396</v>
      </c>
      <c r="C511" s="612" t="s">
        <v>3712</v>
      </c>
      <c r="D511" s="612" t="s">
        <v>8107</v>
      </c>
      <c r="E511" s="612"/>
      <c r="F511" s="656">
        <v>20000000</v>
      </c>
      <c r="G511" s="612"/>
    </row>
    <row r="512" spans="1:7" ht="20.100000000000001" customHeight="1" x14ac:dyDescent="0.25">
      <c r="A512" s="612">
        <v>201</v>
      </c>
      <c r="B512" s="634" t="s">
        <v>7738</v>
      </c>
      <c r="C512" s="612" t="s">
        <v>3712</v>
      </c>
      <c r="D512" s="612" t="s">
        <v>8111</v>
      </c>
      <c r="E512" s="612"/>
      <c r="F512" s="656">
        <v>20000000</v>
      </c>
      <c r="G512" s="612"/>
    </row>
    <row r="513" spans="1:7" ht="20.100000000000001" customHeight="1" x14ac:dyDescent="0.25">
      <c r="A513" s="612">
        <v>202</v>
      </c>
      <c r="B513" s="634" t="s">
        <v>8397</v>
      </c>
      <c r="C513" s="612" t="s">
        <v>3712</v>
      </c>
      <c r="D513" s="612" t="s">
        <v>8111</v>
      </c>
      <c r="E513" s="612"/>
      <c r="F513" s="656">
        <v>20000000</v>
      </c>
      <c r="G513" s="612"/>
    </row>
    <row r="514" spans="1:7" ht="20.100000000000001" customHeight="1" x14ac:dyDescent="0.25">
      <c r="A514" s="612">
        <v>203</v>
      </c>
      <c r="B514" s="634" t="s">
        <v>8398</v>
      </c>
      <c r="C514" s="612" t="s">
        <v>3712</v>
      </c>
      <c r="D514" s="612" t="s">
        <v>8114</v>
      </c>
      <c r="E514" s="612"/>
      <c r="F514" s="656">
        <v>20000000</v>
      </c>
      <c r="G514" s="612"/>
    </row>
    <row r="515" spans="1:7" ht="20.100000000000001" customHeight="1" x14ac:dyDescent="0.25">
      <c r="A515" s="612">
        <v>204</v>
      </c>
      <c r="B515" s="634" t="s">
        <v>8399</v>
      </c>
      <c r="C515" s="612" t="s">
        <v>3712</v>
      </c>
      <c r="D515" s="612" t="s">
        <v>8114</v>
      </c>
      <c r="E515" s="656">
        <v>40000000</v>
      </c>
      <c r="F515" s="612"/>
      <c r="G515" s="612"/>
    </row>
    <row r="516" spans="1:7" ht="20.100000000000001" customHeight="1" x14ac:dyDescent="0.25">
      <c r="A516" s="612">
        <v>205</v>
      </c>
      <c r="B516" s="634" t="s">
        <v>8400</v>
      </c>
      <c r="C516" s="612" t="s">
        <v>3712</v>
      </c>
      <c r="D516" s="612" t="s">
        <v>8114</v>
      </c>
      <c r="E516" s="656">
        <v>40000000</v>
      </c>
      <c r="F516" s="612"/>
      <c r="G516" s="612"/>
    </row>
    <row r="517" spans="1:7" ht="20.100000000000001" customHeight="1" x14ac:dyDescent="0.25">
      <c r="A517" s="612">
        <v>206</v>
      </c>
      <c r="B517" s="634" t="s">
        <v>7970</v>
      </c>
      <c r="C517" s="612" t="s">
        <v>3712</v>
      </c>
      <c r="D517" s="612" t="s">
        <v>8114</v>
      </c>
      <c r="E517" s="656">
        <v>40000000</v>
      </c>
      <c r="F517" s="612"/>
      <c r="G517" s="612"/>
    </row>
    <row r="518" spans="1:7" ht="20.100000000000001" customHeight="1" x14ac:dyDescent="0.25">
      <c r="A518" s="612">
        <v>207</v>
      </c>
      <c r="B518" s="634" t="s">
        <v>8401</v>
      </c>
      <c r="C518" s="612" t="s">
        <v>3712</v>
      </c>
      <c r="D518" s="612" t="s">
        <v>8120</v>
      </c>
      <c r="E518" s="656">
        <v>40000000</v>
      </c>
      <c r="F518" s="612"/>
      <c r="G518" s="612"/>
    </row>
    <row r="519" spans="1:7" ht="20.100000000000001" customHeight="1" x14ac:dyDescent="0.25">
      <c r="A519" s="612">
        <v>208</v>
      </c>
      <c r="B519" s="634" t="s">
        <v>8402</v>
      </c>
      <c r="C519" s="612" t="s">
        <v>3712</v>
      </c>
      <c r="D519" s="612" t="s">
        <v>8125</v>
      </c>
      <c r="E519" s="612"/>
      <c r="F519" s="656">
        <v>20000000</v>
      </c>
      <c r="G519" s="612"/>
    </row>
    <row r="520" spans="1:7" ht="20.100000000000001" customHeight="1" x14ac:dyDescent="0.25">
      <c r="A520" s="612">
        <v>209</v>
      </c>
      <c r="B520" s="634" t="s">
        <v>8403</v>
      </c>
      <c r="C520" s="612" t="s">
        <v>3712</v>
      </c>
      <c r="D520" s="612" t="s">
        <v>8404</v>
      </c>
      <c r="E520" s="656">
        <v>40000000</v>
      </c>
      <c r="F520" s="612"/>
      <c r="G520" s="612"/>
    </row>
    <row r="521" spans="1:7" ht="20.100000000000001" customHeight="1" x14ac:dyDescent="0.25">
      <c r="A521" s="612">
        <v>210</v>
      </c>
      <c r="B521" s="634" t="s">
        <v>8405</v>
      </c>
      <c r="C521" s="612" t="s">
        <v>3712</v>
      </c>
      <c r="D521" s="612" t="s">
        <v>2562</v>
      </c>
      <c r="E521" s="656">
        <v>40000000</v>
      </c>
      <c r="F521" s="612"/>
      <c r="G521" s="612"/>
    </row>
    <row r="522" spans="1:7" ht="20.100000000000001" customHeight="1" x14ac:dyDescent="0.25">
      <c r="A522" s="612">
        <v>211</v>
      </c>
      <c r="B522" s="634" t="s">
        <v>8406</v>
      </c>
      <c r="C522" s="612" t="s">
        <v>3712</v>
      </c>
      <c r="D522" s="612" t="s">
        <v>2562</v>
      </c>
      <c r="E522" s="656">
        <v>40000000</v>
      </c>
      <c r="F522" s="612"/>
      <c r="G522" s="612"/>
    </row>
    <row r="523" spans="1:7" ht="20.100000000000001" customHeight="1" x14ac:dyDescent="0.25">
      <c r="A523" s="612">
        <v>212</v>
      </c>
      <c r="B523" s="634" t="s">
        <v>8407</v>
      </c>
      <c r="C523" s="612" t="s">
        <v>3712</v>
      </c>
      <c r="D523" s="612" t="s">
        <v>8408</v>
      </c>
      <c r="E523" s="656">
        <v>40000000</v>
      </c>
      <c r="F523" s="612"/>
      <c r="G523" s="612"/>
    </row>
    <row r="524" spans="1:7" ht="20.100000000000001" customHeight="1" x14ac:dyDescent="0.25">
      <c r="A524" s="612">
        <v>213</v>
      </c>
      <c r="B524" s="634" t="s">
        <v>8409</v>
      </c>
      <c r="C524" s="612" t="s">
        <v>3712</v>
      </c>
      <c r="D524" s="612" t="s">
        <v>8408</v>
      </c>
      <c r="E524" s="656">
        <v>40000000</v>
      </c>
      <c r="F524" s="612"/>
      <c r="G524" s="612"/>
    </row>
    <row r="525" spans="1:7" ht="20.100000000000001" customHeight="1" x14ac:dyDescent="0.25">
      <c r="A525" s="612">
        <v>214</v>
      </c>
      <c r="B525" s="634" t="s">
        <v>8410</v>
      </c>
      <c r="C525" s="612" t="s">
        <v>3712</v>
      </c>
      <c r="D525" s="612" t="s">
        <v>8408</v>
      </c>
      <c r="E525" s="656"/>
      <c r="F525" s="656">
        <v>20000000</v>
      </c>
      <c r="G525" s="612"/>
    </row>
    <row r="526" spans="1:7" ht="20.100000000000001" customHeight="1" x14ac:dyDescent="0.25">
      <c r="A526" s="612">
        <v>215</v>
      </c>
      <c r="B526" s="634" t="s">
        <v>8411</v>
      </c>
      <c r="C526" s="612" t="s">
        <v>3712</v>
      </c>
      <c r="D526" s="612" t="s">
        <v>8114</v>
      </c>
      <c r="E526" s="656">
        <v>40000000</v>
      </c>
      <c r="F526" s="612"/>
      <c r="G526" s="612"/>
    </row>
    <row r="527" spans="1:7" ht="20.100000000000001" customHeight="1" x14ac:dyDescent="0.25">
      <c r="A527" s="612">
        <v>216</v>
      </c>
      <c r="B527" s="634" t="s">
        <v>8412</v>
      </c>
      <c r="C527" s="612" t="s">
        <v>3712</v>
      </c>
      <c r="D527" s="612" t="s">
        <v>8114</v>
      </c>
      <c r="E527" s="656">
        <v>40000000</v>
      </c>
      <c r="F527" s="612"/>
      <c r="G527" s="612"/>
    </row>
    <row r="528" spans="1:7" ht="20.100000000000001" customHeight="1" x14ac:dyDescent="0.25">
      <c r="A528" s="612">
        <v>217</v>
      </c>
      <c r="B528" s="634" t="s">
        <v>7957</v>
      </c>
      <c r="C528" s="612" t="s">
        <v>1957</v>
      </c>
      <c r="D528" s="612" t="s">
        <v>8120</v>
      </c>
      <c r="E528" s="656">
        <v>40000000</v>
      </c>
      <c r="F528" s="612"/>
      <c r="G528" s="612"/>
    </row>
    <row r="529" spans="1:7" ht="20.100000000000001" customHeight="1" x14ac:dyDescent="0.25">
      <c r="A529" s="612">
        <v>218</v>
      </c>
      <c r="B529" s="634" t="s">
        <v>8413</v>
      </c>
      <c r="C529" s="612" t="s">
        <v>3712</v>
      </c>
      <c r="D529" s="612" t="s">
        <v>8120</v>
      </c>
      <c r="E529" s="656">
        <v>40000000</v>
      </c>
      <c r="F529" s="612"/>
      <c r="G529" s="612"/>
    </row>
    <row r="530" spans="1:7" ht="20.100000000000001" customHeight="1" x14ac:dyDescent="0.25">
      <c r="A530" s="612">
        <v>219</v>
      </c>
      <c r="B530" s="634" t="s">
        <v>8414</v>
      </c>
      <c r="C530" s="612" t="s">
        <v>3712</v>
      </c>
      <c r="D530" s="612" t="s">
        <v>8074</v>
      </c>
      <c r="E530" s="612"/>
      <c r="F530" s="656">
        <v>20000000</v>
      </c>
      <c r="G530" s="612"/>
    </row>
    <row r="531" spans="1:7" ht="20.100000000000001" customHeight="1" x14ac:dyDescent="0.25">
      <c r="A531" s="612">
        <v>220</v>
      </c>
      <c r="B531" s="634" t="s">
        <v>8415</v>
      </c>
      <c r="C531" s="612" t="s">
        <v>3712</v>
      </c>
      <c r="D531" s="612" t="s">
        <v>8090</v>
      </c>
      <c r="E531" s="612"/>
      <c r="F531" s="656">
        <v>20000000</v>
      </c>
      <c r="G531" s="612"/>
    </row>
    <row r="532" spans="1:7" ht="20.100000000000001" customHeight="1" x14ac:dyDescent="0.25">
      <c r="A532" s="612">
        <v>221</v>
      </c>
      <c r="B532" s="634" t="s">
        <v>7191</v>
      </c>
      <c r="C532" s="612" t="s">
        <v>3712</v>
      </c>
      <c r="D532" s="612" t="s">
        <v>8090</v>
      </c>
      <c r="E532" s="656">
        <v>40000000</v>
      </c>
      <c r="F532" s="612"/>
      <c r="G532" s="612"/>
    </row>
    <row r="533" spans="1:7" ht="20.100000000000001" customHeight="1" x14ac:dyDescent="0.25">
      <c r="A533" s="612">
        <v>222</v>
      </c>
      <c r="B533" s="634" t="s">
        <v>2139</v>
      </c>
      <c r="C533" s="612" t="s">
        <v>3712</v>
      </c>
      <c r="D533" s="612" t="s">
        <v>8092</v>
      </c>
      <c r="E533" s="656">
        <v>40000000</v>
      </c>
      <c r="F533" s="612"/>
      <c r="G533" s="612"/>
    </row>
    <row r="534" spans="1:7" ht="20.100000000000001" customHeight="1" x14ac:dyDescent="0.25">
      <c r="A534" s="612">
        <v>223</v>
      </c>
      <c r="B534" s="634" t="s">
        <v>8416</v>
      </c>
      <c r="C534" s="612" t="s">
        <v>3712</v>
      </c>
      <c r="D534" s="612" t="s">
        <v>8092</v>
      </c>
      <c r="E534" s="656">
        <v>40000000</v>
      </c>
      <c r="F534" s="612"/>
      <c r="G534" s="612"/>
    </row>
    <row r="535" spans="1:7" ht="20.100000000000001" customHeight="1" x14ac:dyDescent="0.25">
      <c r="A535" s="612">
        <v>224</v>
      </c>
      <c r="B535" s="634" t="s">
        <v>7626</v>
      </c>
      <c r="C535" s="612" t="s">
        <v>3712</v>
      </c>
      <c r="D535" s="612" t="s">
        <v>8095</v>
      </c>
      <c r="E535" s="656">
        <v>40000000</v>
      </c>
      <c r="F535" s="612"/>
      <c r="G535" s="612"/>
    </row>
    <row r="536" spans="1:7" ht="20.100000000000001" customHeight="1" x14ac:dyDescent="0.25">
      <c r="A536" s="612">
        <v>225</v>
      </c>
      <c r="B536" s="634" t="s">
        <v>7978</v>
      </c>
      <c r="C536" s="612" t="s">
        <v>3712</v>
      </c>
      <c r="D536" s="612" t="s">
        <v>8095</v>
      </c>
      <c r="E536" s="656">
        <v>40000000</v>
      </c>
      <c r="F536" s="612"/>
      <c r="G536" s="612"/>
    </row>
    <row r="537" spans="1:7" ht="20.100000000000001" customHeight="1" x14ac:dyDescent="0.25">
      <c r="A537" s="612">
        <v>226</v>
      </c>
      <c r="B537" s="634" t="s">
        <v>7011</v>
      </c>
      <c r="C537" s="612" t="s">
        <v>3712</v>
      </c>
      <c r="D537" s="612" t="s">
        <v>8104</v>
      </c>
      <c r="E537" s="656">
        <v>40000000</v>
      </c>
      <c r="F537" s="612"/>
      <c r="G537" s="612"/>
    </row>
    <row r="538" spans="1:7" ht="20.100000000000001" customHeight="1" x14ac:dyDescent="0.25">
      <c r="A538" s="612">
        <v>227</v>
      </c>
      <c r="B538" s="634" t="s">
        <v>7040</v>
      </c>
      <c r="C538" s="612" t="s">
        <v>3712</v>
      </c>
      <c r="D538" s="612" t="s">
        <v>8104</v>
      </c>
      <c r="E538" s="656">
        <v>40000000</v>
      </c>
      <c r="F538" s="612"/>
      <c r="G538" s="612"/>
    </row>
    <row r="539" spans="1:7" ht="20.100000000000001" customHeight="1" x14ac:dyDescent="0.25">
      <c r="A539" s="612">
        <v>228</v>
      </c>
      <c r="B539" s="634" t="s">
        <v>8417</v>
      </c>
      <c r="C539" s="612" t="s">
        <v>3712</v>
      </c>
      <c r="D539" s="612" t="s">
        <v>8107</v>
      </c>
      <c r="E539" s="612"/>
      <c r="F539" s="656">
        <v>20000000</v>
      </c>
      <c r="G539" s="612"/>
    </row>
    <row r="540" spans="1:7" ht="20.100000000000001" customHeight="1" x14ac:dyDescent="0.25">
      <c r="A540" s="612">
        <v>229</v>
      </c>
      <c r="B540" s="634" t="s">
        <v>8418</v>
      </c>
      <c r="C540" s="612" t="s">
        <v>3712</v>
      </c>
      <c r="D540" s="612" t="s">
        <v>8111</v>
      </c>
      <c r="E540" s="656">
        <v>40000000</v>
      </c>
      <c r="F540" s="612"/>
      <c r="G540" s="612"/>
    </row>
    <row r="541" spans="1:7" ht="20.100000000000001" customHeight="1" x14ac:dyDescent="0.25">
      <c r="A541" s="612">
        <v>230</v>
      </c>
      <c r="B541" s="634" t="s">
        <v>8419</v>
      </c>
      <c r="C541" s="612" t="s">
        <v>3712</v>
      </c>
      <c r="D541" s="612" t="s">
        <v>8114</v>
      </c>
      <c r="E541" s="656">
        <v>40000000</v>
      </c>
      <c r="F541" s="612"/>
      <c r="G541" s="612"/>
    </row>
    <row r="542" spans="1:7" ht="20.100000000000001" customHeight="1" x14ac:dyDescent="0.25">
      <c r="A542" s="612">
        <v>231</v>
      </c>
      <c r="B542" s="634" t="s">
        <v>7430</v>
      </c>
      <c r="C542" s="612" t="s">
        <v>3712</v>
      </c>
      <c r="D542" s="612" t="s">
        <v>8114</v>
      </c>
      <c r="E542" s="656">
        <v>40000000</v>
      </c>
      <c r="F542" s="612"/>
      <c r="G542" s="612"/>
    </row>
    <row r="543" spans="1:7" ht="20.100000000000001" customHeight="1" x14ac:dyDescent="0.25">
      <c r="A543" s="612">
        <v>232</v>
      </c>
      <c r="B543" s="634" t="s">
        <v>8420</v>
      </c>
      <c r="C543" s="612" t="s">
        <v>3712</v>
      </c>
      <c r="D543" s="612" t="s">
        <v>8114</v>
      </c>
      <c r="E543" s="656">
        <v>40000000</v>
      </c>
      <c r="F543" s="612"/>
      <c r="G543" s="612"/>
    </row>
    <row r="544" spans="1:7" ht="20.100000000000001" customHeight="1" x14ac:dyDescent="0.25">
      <c r="A544" s="612">
        <v>233</v>
      </c>
      <c r="B544" s="634" t="s">
        <v>8421</v>
      </c>
      <c r="C544" s="612" t="s">
        <v>3712</v>
      </c>
      <c r="D544" s="612" t="s">
        <v>8114</v>
      </c>
      <c r="E544" s="656">
        <v>40000000</v>
      </c>
      <c r="F544" s="612"/>
      <c r="G544" s="612"/>
    </row>
    <row r="545" spans="1:7" ht="20.100000000000001" customHeight="1" x14ac:dyDescent="0.25">
      <c r="A545" s="612">
        <v>234</v>
      </c>
      <c r="B545" s="634" t="s">
        <v>8422</v>
      </c>
      <c r="C545" s="612" t="s">
        <v>3712</v>
      </c>
      <c r="D545" s="612" t="s">
        <v>8120</v>
      </c>
      <c r="E545" s="656">
        <v>40000000</v>
      </c>
      <c r="F545" s="612"/>
      <c r="G545" s="612"/>
    </row>
    <row r="546" spans="1:7" ht="20.100000000000001" customHeight="1" x14ac:dyDescent="0.25">
      <c r="A546" s="612">
        <v>235</v>
      </c>
      <c r="B546" s="634" t="s">
        <v>8423</v>
      </c>
      <c r="C546" s="612" t="s">
        <v>3712</v>
      </c>
      <c r="D546" s="612" t="s">
        <v>8120</v>
      </c>
      <c r="E546" s="612"/>
      <c r="F546" s="656">
        <v>20000000</v>
      </c>
      <c r="G546" s="612"/>
    </row>
    <row r="547" spans="1:7" ht="20.100000000000001" customHeight="1" x14ac:dyDescent="0.25">
      <c r="A547" s="612">
        <v>236</v>
      </c>
      <c r="B547" s="634" t="s">
        <v>8424</v>
      </c>
      <c r="C547" s="612" t="s">
        <v>3712</v>
      </c>
      <c r="D547" s="612" t="s">
        <v>8120</v>
      </c>
      <c r="E547" s="656">
        <v>40000000</v>
      </c>
      <c r="F547" s="612"/>
      <c r="G547" s="612"/>
    </row>
    <row r="548" spans="1:7" ht="20.100000000000001" customHeight="1" x14ac:dyDescent="0.25">
      <c r="A548" s="612">
        <v>237</v>
      </c>
      <c r="B548" s="634" t="s">
        <v>8425</v>
      </c>
      <c r="C548" s="612" t="s">
        <v>3712</v>
      </c>
      <c r="D548" s="612" t="s">
        <v>8120</v>
      </c>
      <c r="E548" s="656">
        <v>40000000</v>
      </c>
      <c r="F548" s="612"/>
      <c r="G548" s="612"/>
    </row>
    <row r="549" spans="1:7" ht="20.100000000000001" customHeight="1" x14ac:dyDescent="0.25">
      <c r="A549" s="612">
        <v>238</v>
      </c>
      <c r="B549" s="634" t="s">
        <v>7574</v>
      </c>
      <c r="C549" s="612" t="s">
        <v>3712</v>
      </c>
      <c r="D549" s="656" t="s">
        <v>8426</v>
      </c>
      <c r="E549" s="656">
        <v>40000000</v>
      </c>
      <c r="F549" s="612"/>
      <c r="G549" s="612"/>
    </row>
    <row r="550" spans="1:7" ht="20.100000000000001" customHeight="1" x14ac:dyDescent="0.25">
      <c r="A550" s="612">
        <v>239</v>
      </c>
      <c r="B550" s="634" t="s">
        <v>8427</v>
      </c>
      <c r="C550" s="612" t="s">
        <v>3712</v>
      </c>
      <c r="D550" s="656" t="s">
        <v>8426</v>
      </c>
      <c r="E550" s="656">
        <v>40000000</v>
      </c>
      <c r="F550" s="612"/>
      <c r="G550" s="612"/>
    </row>
    <row r="551" spans="1:7" ht="20.100000000000001" customHeight="1" x14ac:dyDescent="0.25">
      <c r="A551" s="609" t="s">
        <v>1332</v>
      </c>
      <c r="B551" s="615" t="s">
        <v>8128</v>
      </c>
      <c r="C551" s="615"/>
      <c r="D551" s="609"/>
      <c r="E551" s="657">
        <f>SUM(E552:E594)</f>
        <v>1160000000</v>
      </c>
      <c r="F551" s="657">
        <f>SUM(F552:F594)</f>
        <v>280000000</v>
      </c>
      <c r="G551" s="612"/>
    </row>
    <row r="552" spans="1:7" ht="20.100000000000001" customHeight="1" x14ac:dyDescent="0.25">
      <c r="A552" s="612">
        <v>240</v>
      </c>
      <c r="B552" s="613" t="s">
        <v>8428</v>
      </c>
      <c r="C552" s="612" t="s">
        <v>1957</v>
      </c>
      <c r="D552" s="612" t="s">
        <v>8130</v>
      </c>
      <c r="E552" s="612"/>
      <c r="F552" s="656">
        <v>20000000</v>
      </c>
      <c r="G552" s="612"/>
    </row>
    <row r="553" spans="1:7" ht="20.100000000000001" customHeight="1" x14ac:dyDescent="0.25">
      <c r="A553" s="612">
        <v>241</v>
      </c>
      <c r="B553" s="613" t="s">
        <v>5326</v>
      </c>
      <c r="C553" s="612" t="s">
        <v>3712</v>
      </c>
      <c r="D553" s="612" t="s">
        <v>8130</v>
      </c>
      <c r="E553" s="612"/>
      <c r="F553" s="656">
        <v>20000000</v>
      </c>
      <c r="G553" s="612"/>
    </row>
    <row r="554" spans="1:7" ht="20.100000000000001" customHeight="1" x14ac:dyDescent="0.25">
      <c r="A554" s="612">
        <v>242</v>
      </c>
      <c r="B554" s="613" t="s">
        <v>8429</v>
      </c>
      <c r="C554" s="612" t="s">
        <v>3712</v>
      </c>
      <c r="D554" s="612" t="s">
        <v>8130</v>
      </c>
      <c r="E554" s="656">
        <v>40000000</v>
      </c>
      <c r="F554" s="808"/>
      <c r="G554" s="612"/>
    </row>
    <row r="555" spans="1:7" ht="20.100000000000001" customHeight="1" x14ac:dyDescent="0.25">
      <c r="A555" s="612">
        <v>243</v>
      </c>
      <c r="B555" s="613" t="s">
        <v>8430</v>
      </c>
      <c r="C555" s="612" t="s">
        <v>3712</v>
      </c>
      <c r="D555" s="612" t="s">
        <v>8132</v>
      </c>
      <c r="E555" s="656">
        <v>40000000</v>
      </c>
      <c r="F555" s="612"/>
      <c r="G555" s="612"/>
    </row>
    <row r="556" spans="1:7" ht="20.100000000000001" customHeight="1" x14ac:dyDescent="0.25">
      <c r="A556" s="612">
        <v>244</v>
      </c>
      <c r="B556" s="613" t="s">
        <v>8431</v>
      </c>
      <c r="C556" s="612" t="s">
        <v>3712</v>
      </c>
      <c r="D556" s="612" t="s">
        <v>8132</v>
      </c>
      <c r="E556" s="656">
        <v>40000000</v>
      </c>
      <c r="F556" s="612"/>
      <c r="G556" s="612"/>
    </row>
    <row r="557" spans="1:7" ht="20.100000000000001" customHeight="1" x14ac:dyDescent="0.25">
      <c r="A557" s="612">
        <v>245</v>
      </c>
      <c r="B557" s="613" t="s">
        <v>8432</v>
      </c>
      <c r="C557" s="612" t="s">
        <v>3712</v>
      </c>
      <c r="D557" s="612" t="s">
        <v>8137</v>
      </c>
      <c r="E557" s="808"/>
      <c r="F557" s="656">
        <v>20000000</v>
      </c>
      <c r="G557" s="612"/>
    </row>
    <row r="558" spans="1:7" ht="20.100000000000001" customHeight="1" x14ac:dyDescent="0.25">
      <c r="A558" s="612">
        <v>246</v>
      </c>
      <c r="B558" s="613" t="s">
        <v>1160</v>
      </c>
      <c r="C558" s="612" t="s">
        <v>3712</v>
      </c>
      <c r="D558" s="612" t="s">
        <v>8137</v>
      </c>
      <c r="E558" s="656">
        <v>40000000</v>
      </c>
      <c r="F558" s="612"/>
      <c r="G558" s="612"/>
    </row>
    <row r="559" spans="1:7" ht="20.100000000000001" customHeight="1" x14ac:dyDescent="0.25">
      <c r="A559" s="612">
        <v>247</v>
      </c>
      <c r="B559" s="613" t="s">
        <v>8433</v>
      </c>
      <c r="C559" s="612" t="s">
        <v>3712</v>
      </c>
      <c r="D559" s="612" t="s">
        <v>8139</v>
      </c>
      <c r="E559" s="656">
        <v>40000000</v>
      </c>
      <c r="F559" s="612"/>
      <c r="G559" s="612"/>
    </row>
    <row r="560" spans="1:7" ht="20.100000000000001" customHeight="1" x14ac:dyDescent="0.25">
      <c r="A560" s="612">
        <v>248</v>
      </c>
      <c r="B560" s="613" t="s">
        <v>8434</v>
      </c>
      <c r="C560" s="612" t="s">
        <v>3712</v>
      </c>
      <c r="D560" s="612" t="s">
        <v>8139</v>
      </c>
      <c r="E560" s="656">
        <v>40000000</v>
      </c>
      <c r="F560" s="808"/>
      <c r="G560" s="612"/>
    </row>
    <row r="561" spans="1:7" ht="20.100000000000001" customHeight="1" x14ac:dyDescent="0.25">
      <c r="A561" s="612">
        <v>249</v>
      </c>
      <c r="B561" s="613" t="s">
        <v>8435</v>
      </c>
      <c r="C561" s="612" t="s">
        <v>3712</v>
      </c>
      <c r="D561" s="612" t="s">
        <v>8139</v>
      </c>
      <c r="E561" s="612"/>
      <c r="F561" s="656">
        <v>20000000</v>
      </c>
      <c r="G561" s="612"/>
    </row>
    <row r="562" spans="1:7" ht="20.100000000000001" customHeight="1" x14ac:dyDescent="0.25">
      <c r="A562" s="612">
        <v>250</v>
      </c>
      <c r="B562" s="613" t="s">
        <v>8436</v>
      </c>
      <c r="C562" s="612" t="s">
        <v>3712</v>
      </c>
      <c r="D562" s="612" t="s">
        <v>8141</v>
      </c>
      <c r="E562" s="612"/>
      <c r="F562" s="656">
        <v>20000000</v>
      </c>
      <c r="G562" s="612"/>
    </row>
    <row r="563" spans="1:7" ht="20.100000000000001" customHeight="1" x14ac:dyDescent="0.25">
      <c r="A563" s="612">
        <v>251</v>
      </c>
      <c r="B563" s="613" t="s">
        <v>8437</v>
      </c>
      <c r="C563" s="612" t="s">
        <v>3712</v>
      </c>
      <c r="D563" s="612" t="s">
        <v>8141</v>
      </c>
      <c r="E563" s="656">
        <v>40000000</v>
      </c>
      <c r="F563" s="612"/>
      <c r="G563" s="612"/>
    </row>
    <row r="564" spans="1:7" ht="20.100000000000001" customHeight="1" x14ac:dyDescent="0.25">
      <c r="A564" s="612">
        <v>252</v>
      </c>
      <c r="B564" s="613" t="s">
        <v>8438</v>
      </c>
      <c r="C564" s="612" t="s">
        <v>3712</v>
      </c>
      <c r="D564" s="612" t="s">
        <v>8141</v>
      </c>
      <c r="E564" s="656"/>
      <c r="F564" s="656">
        <v>20000000</v>
      </c>
      <c r="G564" s="612"/>
    </row>
    <row r="565" spans="1:7" ht="20.100000000000001" customHeight="1" x14ac:dyDescent="0.25">
      <c r="A565" s="612">
        <v>253</v>
      </c>
      <c r="B565" s="613" t="s">
        <v>8439</v>
      </c>
      <c r="C565" s="612" t="s">
        <v>3712</v>
      </c>
      <c r="D565" s="612" t="s">
        <v>8141</v>
      </c>
      <c r="E565" s="612"/>
      <c r="F565" s="656">
        <v>20000000</v>
      </c>
      <c r="G565" s="612"/>
    </row>
    <row r="566" spans="1:7" ht="20.100000000000001" customHeight="1" x14ac:dyDescent="0.25">
      <c r="A566" s="612">
        <v>254</v>
      </c>
      <c r="B566" s="613" t="s">
        <v>8440</v>
      </c>
      <c r="C566" s="612" t="s">
        <v>3712</v>
      </c>
      <c r="D566" s="612" t="s">
        <v>8142</v>
      </c>
      <c r="E566" s="656">
        <v>40000000</v>
      </c>
      <c r="F566" s="612"/>
      <c r="G566" s="612"/>
    </row>
    <row r="567" spans="1:7" ht="20.100000000000001" customHeight="1" x14ac:dyDescent="0.25">
      <c r="A567" s="612">
        <v>255</v>
      </c>
      <c r="B567" s="613" t="s">
        <v>1586</v>
      </c>
      <c r="C567" s="612" t="s">
        <v>3712</v>
      </c>
      <c r="D567" s="612" t="s">
        <v>8142</v>
      </c>
      <c r="E567" s="656">
        <v>40000000</v>
      </c>
      <c r="F567" s="612"/>
      <c r="G567" s="612"/>
    </row>
    <row r="568" spans="1:7" ht="20.100000000000001" customHeight="1" x14ac:dyDescent="0.25">
      <c r="A568" s="612">
        <v>256</v>
      </c>
      <c r="B568" s="613" t="s">
        <v>2274</v>
      </c>
      <c r="C568" s="612" t="s">
        <v>3712</v>
      </c>
      <c r="D568" s="612" t="s">
        <v>8142</v>
      </c>
      <c r="E568" s="656">
        <v>40000000</v>
      </c>
      <c r="F568" s="612"/>
      <c r="G568" s="612"/>
    </row>
    <row r="569" spans="1:7" ht="20.100000000000001" customHeight="1" x14ac:dyDescent="0.25">
      <c r="A569" s="612">
        <v>257</v>
      </c>
      <c r="B569" s="613" t="s">
        <v>8441</v>
      </c>
      <c r="C569" s="612" t="s">
        <v>3712</v>
      </c>
      <c r="D569" s="612" t="s">
        <v>8142</v>
      </c>
      <c r="E569" s="656">
        <v>40000000</v>
      </c>
      <c r="F569" s="808"/>
      <c r="G569" s="612"/>
    </row>
    <row r="570" spans="1:7" ht="20.100000000000001" customHeight="1" x14ac:dyDescent="0.25">
      <c r="A570" s="612">
        <v>258</v>
      </c>
      <c r="B570" s="613" t="s">
        <v>8442</v>
      </c>
      <c r="C570" s="612" t="s">
        <v>3712</v>
      </c>
      <c r="D570" s="612" t="s">
        <v>8142</v>
      </c>
      <c r="E570" s="656">
        <v>40000000</v>
      </c>
      <c r="F570" s="808"/>
      <c r="G570" s="612"/>
    </row>
    <row r="571" spans="1:7" ht="20.100000000000001" customHeight="1" x14ac:dyDescent="0.25">
      <c r="A571" s="612">
        <v>259</v>
      </c>
      <c r="B571" s="613" t="s">
        <v>8443</v>
      </c>
      <c r="C571" s="612" t="s">
        <v>3712</v>
      </c>
      <c r="D571" s="612" t="s">
        <v>8142</v>
      </c>
      <c r="E571" s="656">
        <v>40000000</v>
      </c>
      <c r="F571" s="612"/>
      <c r="G571" s="612"/>
    </row>
    <row r="572" spans="1:7" ht="20.100000000000001" customHeight="1" x14ac:dyDescent="0.25">
      <c r="A572" s="612">
        <v>260</v>
      </c>
      <c r="B572" s="613" t="s">
        <v>8444</v>
      </c>
      <c r="C572" s="612" t="s">
        <v>3712</v>
      </c>
      <c r="D572" s="612" t="s">
        <v>8142</v>
      </c>
      <c r="E572" s="656">
        <v>40000000</v>
      </c>
      <c r="F572" s="656"/>
      <c r="G572" s="612"/>
    </row>
    <row r="573" spans="1:7" ht="20.100000000000001" customHeight="1" x14ac:dyDescent="0.25">
      <c r="A573" s="612">
        <v>261</v>
      </c>
      <c r="B573" s="613" t="s">
        <v>2274</v>
      </c>
      <c r="C573" s="612" t="s">
        <v>3712</v>
      </c>
      <c r="D573" s="612" t="s">
        <v>7178</v>
      </c>
      <c r="E573" s="612"/>
      <c r="F573" s="656">
        <v>20000000</v>
      </c>
      <c r="G573" s="612"/>
    </row>
    <row r="574" spans="1:7" ht="20.100000000000001" customHeight="1" x14ac:dyDescent="0.25">
      <c r="A574" s="612">
        <v>262</v>
      </c>
      <c r="B574" s="613" t="s">
        <v>8445</v>
      </c>
      <c r="C574" s="612" t="s">
        <v>3712</v>
      </c>
      <c r="D574" s="612" t="s">
        <v>8446</v>
      </c>
      <c r="E574" s="612"/>
      <c r="F574" s="656">
        <v>20000000</v>
      </c>
      <c r="G574" s="612"/>
    </row>
    <row r="575" spans="1:7" ht="20.100000000000001" customHeight="1" x14ac:dyDescent="0.25">
      <c r="A575" s="612">
        <v>263</v>
      </c>
      <c r="B575" s="613" t="s">
        <v>8447</v>
      </c>
      <c r="C575" s="612" t="s">
        <v>3712</v>
      </c>
      <c r="D575" s="612" t="s">
        <v>8152</v>
      </c>
      <c r="E575" s="656">
        <v>40000000</v>
      </c>
      <c r="F575" s="808"/>
      <c r="G575" s="612"/>
    </row>
    <row r="576" spans="1:7" ht="20.100000000000001" customHeight="1" x14ac:dyDescent="0.25">
      <c r="A576" s="612">
        <v>264</v>
      </c>
      <c r="B576" s="613" t="s">
        <v>8448</v>
      </c>
      <c r="C576" s="612" t="s">
        <v>3712</v>
      </c>
      <c r="D576" s="612" t="s">
        <v>488</v>
      </c>
      <c r="E576" s="656">
        <v>40000000</v>
      </c>
      <c r="F576" s="808"/>
      <c r="G576" s="612"/>
    </row>
    <row r="577" spans="1:7" ht="20.100000000000001" customHeight="1" x14ac:dyDescent="0.25">
      <c r="A577" s="612">
        <v>265</v>
      </c>
      <c r="B577" s="613" t="s">
        <v>8449</v>
      </c>
      <c r="C577" s="612" t="s">
        <v>3712</v>
      </c>
      <c r="D577" s="612" t="s">
        <v>488</v>
      </c>
      <c r="E577" s="612"/>
      <c r="F577" s="656">
        <v>20000000</v>
      </c>
      <c r="G577" s="612"/>
    </row>
    <row r="578" spans="1:7" ht="20.100000000000001" customHeight="1" x14ac:dyDescent="0.25">
      <c r="A578" s="612">
        <v>266</v>
      </c>
      <c r="B578" s="613" t="s">
        <v>8450</v>
      </c>
      <c r="C578" s="612" t="s">
        <v>3712</v>
      </c>
      <c r="D578" s="612" t="s">
        <v>8155</v>
      </c>
      <c r="E578" s="656">
        <v>40000000</v>
      </c>
      <c r="F578" s="612"/>
      <c r="G578" s="612"/>
    </row>
    <row r="579" spans="1:7" ht="20.100000000000001" customHeight="1" x14ac:dyDescent="0.25">
      <c r="A579" s="612">
        <v>267</v>
      </c>
      <c r="B579" s="613" t="s">
        <v>8451</v>
      </c>
      <c r="C579" s="612" t="s">
        <v>3712</v>
      </c>
      <c r="D579" s="612" t="s">
        <v>8155</v>
      </c>
      <c r="E579" s="656"/>
      <c r="F579" s="656">
        <v>20000000</v>
      </c>
      <c r="G579" s="612"/>
    </row>
    <row r="580" spans="1:7" ht="20.100000000000001" customHeight="1" x14ac:dyDescent="0.25">
      <c r="A580" s="612">
        <v>268</v>
      </c>
      <c r="B580" s="613" t="s">
        <v>7968</v>
      </c>
      <c r="C580" s="612" t="s">
        <v>3712</v>
      </c>
      <c r="D580" s="612" t="s">
        <v>8155</v>
      </c>
      <c r="E580" s="656">
        <v>40000000</v>
      </c>
      <c r="F580" s="808"/>
      <c r="G580" s="612"/>
    </row>
    <row r="581" spans="1:7" ht="20.100000000000001" customHeight="1" x14ac:dyDescent="0.25">
      <c r="A581" s="612">
        <v>269</v>
      </c>
      <c r="B581" s="613" t="s">
        <v>399</v>
      </c>
      <c r="C581" s="612" t="s">
        <v>3712</v>
      </c>
      <c r="D581" s="612" t="s">
        <v>8155</v>
      </c>
      <c r="E581" s="612"/>
      <c r="F581" s="656">
        <v>20000000</v>
      </c>
      <c r="G581" s="612"/>
    </row>
    <row r="582" spans="1:7" ht="20.100000000000001" customHeight="1" x14ac:dyDescent="0.25">
      <c r="A582" s="612">
        <v>270</v>
      </c>
      <c r="B582" s="613" t="s">
        <v>5351</v>
      </c>
      <c r="C582" s="612" t="s">
        <v>3712</v>
      </c>
      <c r="D582" s="612" t="s">
        <v>8142</v>
      </c>
      <c r="E582" s="612"/>
      <c r="F582" s="656">
        <v>20000000</v>
      </c>
      <c r="G582" s="612"/>
    </row>
    <row r="583" spans="1:7" ht="20.100000000000001" customHeight="1" x14ac:dyDescent="0.25">
      <c r="A583" s="612">
        <v>271</v>
      </c>
      <c r="B583" s="613" t="s">
        <v>5312</v>
      </c>
      <c r="C583" s="612" t="s">
        <v>3712</v>
      </c>
      <c r="D583" s="612" t="s">
        <v>8132</v>
      </c>
      <c r="E583" s="656">
        <v>40000000</v>
      </c>
      <c r="F583" s="612"/>
      <c r="G583" s="612"/>
    </row>
    <row r="584" spans="1:7" ht="20.100000000000001" customHeight="1" x14ac:dyDescent="0.25">
      <c r="A584" s="612">
        <v>272</v>
      </c>
      <c r="B584" s="613" t="s">
        <v>8452</v>
      </c>
      <c r="C584" s="612" t="s">
        <v>3712</v>
      </c>
      <c r="D584" s="612" t="s">
        <v>8132</v>
      </c>
      <c r="E584" s="656">
        <v>40000000</v>
      </c>
      <c r="F584" s="612"/>
      <c r="G584" s="612"/>
    </row>
    <row r="585" spans="1:7" ht="20.100000000000001" customHeight="1" x14ac:dyDescent="0.25">
      <c r="A585" s="612">
        <v>273</v>
      </c>
      <c r="B585" s="613" t="s">
        <v>8453</v>
      </c>
      <c r="C585" s="612" t="s">
        <v>3712</v>
      </c>
      <c r="D585" s="612" t="s">
        <v>8132</v>
      </c>
      <c r="E585" s="656">
        <v>40000000</v>
      </c>
      <c r="F585" s="612"/>
      <c r="G585" s="612"/>
    </row>
    <row r="586" spans="1:7" ht="20.100000000000001" customHeight="1" x14ac:dyDescent="0.25">
      <c r="A586" s="612">
        <v>274</v>
      </c>
      <c r="B586" s="613" t="s">
        <v>8454</v>
      </c>
      <c r="C586" s="612" t="s">
        <v>3712</v>
      </c>
      <c r="D586" s="612" t="s">
        <v>8137</v>
      </c>
      <c r="E586" s="612"/>
      <c r="F586" s="656">
        <v>20000000</v>
      </c>
      <c r="G586" s="612"/>
    </row>
    <row r="587" spans="1:7" ht="20.100000000000001" customHeight="1" x14ac:dyDescent="0.25">
      <c r="A587" s="612">
        <v>275</v>
      </c>
      <c r="B587" s="613" t="s">
        <v>8455</v>
      </c>
      <c r="C587" s="612" t="s">
        <v>3712</v>
      </c>
      <c r="D587" s="612" t="s">
        <v>8130</v>
      </c>
      <c r="E587" s="656">
        <v>40000000</v>
      </c>
      <c r="F587" s="612"/>
      <c r="G587" s="612"/>
    </row>
    <row r="588" spans="1:7" ht="20.100000000000001" customHeight="1" x14ac:dyDescent="0.25">
      <c r="A588" s="612">
        <v>276</v>
      </c>
      <c r="B588" s="613" t="s">
        <v>8456</v>
      </c>
      <c r="C588" s="612" t="s">
        <v>3712</v>
      </c>
      <c r="D588" s="612" t="s">
        <v>8130</v>
      </c>
      <c r="E588" s="656">
        <v>40000000</v>
      </c>
      <c r="F588" s="612"/>
      <c r="G588" s="612"/>
    </row>
    <row r="589" spans="1:7" ht="20.100000000000001" customHeight="1" x14ac:dyDescent="0.25">
      <c r="A589" s="612">
        <v>277</v>
      </c>
      <c r="B589" s="613" t="s">
        <v>8457</v>
      </c>
      <c r="C589" s="612" t="s">
        <v>3712</v>
      </c>
      <c r="D589" s="612" t="s">
        <v>8141</v>
      </c>
      <c r="E589" s="656">
        <v>40000000</v>
      </c>
      <c r="F589" s="612"/>
      <c r="G589" s="612"/>
    </row>
    <row r="590" spans="1:7" ht="20.100000000000001" customHeight="1" x14ac:dyDescent="0.25">
      <c r="A590" s="612">
        <v>278</v>
      </c>
      <c r="B590" s="613" t="s">
        <v>7921</v>
      </c>
      <c r="C590" s="612" t="s">
        <v>3712</v>
      </c>
      <c r="D590" s="612" t="s">
        <v>3357</v>
      </c>
      <c r="E590" s="656">
        <v>40000000</v>
      </c>
      <c r="F590" s="612"/>
      <c r="G590" s="612"/>
    </row>
    <row r="591" spans="1:7" ht="20.100000000000001" customHeight="1" x14ac:dyDescent="0.25">
      <c r="A591" s="612">
        <v>279</v>
      </c>
      <c r="B591" s="613" t="s">
        <v>8458</v>
      </c>
      <c r="C591" s="612" t="s">
        <v>1957</v>
      </c>
      <c r="D591" s="612" t="s">
        <v>8137</v>
      </c>
      <c r="E591" s="656">
        <v>40000000</v>
      </c>
      <c r="F591" s="612"/>
      <c r="G591" s="612"/>
    </row>
    <row r="592" spans="1:7" ht="20.100000000000001" customHeight="1" x14ac:dyDescent="0.25">
      <c r="A592" s="612">
        <v>280</v>
      </c>
      <c r="B592" s="613" t="s">
        <v>8459</v>
      </c>
      <c r="C592" s="612" t="s">
        <v>1957</v>
      </c>
      <c r="D592" s="612" t="s">
        <v>8141</v>
      </c>
      <c r="E592" s="656">
        <v>40000000</v>
      </c>
      <c r="F592" s="612"/>
      <c r="G592" s="612"/>
    </row>
    <row r="593" spans="1:7" ht="20.100000000000001" customHeight="1" x14ac:dyDescent="0.25">
      <c r="A593" s="612">
        <v>281</v>
      </c>
      <c r="B593" s="613" t="s">
        <v>8460</v>
      </c>
      <c r="C593" s="612" t="s">
        <v>3712</v>
      </c>
      <c r="D593" s="612" t="s">
        <v>7178</v>
      </c>
      <c r="E593" s="656">
        <v>40000000</v>
      </c>
      <c r="F593" s="612"/>
      <c r="G593" s="612"/>
    </row>
    <row r="594" spans="1:7" ht="20.100000000000001" customHeight="1" x14ac:dyDescent="0.25">
      <c r="A594" s="612">
        <v>282</v>
      </c>
      <c r="B594" s="613" t="s">
        <v>8461</v>
      </c>
      <c r="C594" s="612" t="s">
        <v>3712</v>
      </c>
      <c r="D594" s="612" t="s">
        <v>488</v>
      </c>
      <c r="E594" s="656">
        <v>40000000</v>
      </c>
      <c r="F594" s="612"/>
      <c r="G594" s="612"/>
    </row>
    <row r="595" spans="1:7" ht="20.100000000000001" customHeight="1" x14ac:dyDescent="0.25">
      <c r="A595" s="609" t="s">
        <v>1334</v>
      </c>
      <c r="B595" s="615" t="s">
        <v>8157</v>
      </c>
      <c r="C595" s="615"/>
      <c r="D595" s="609"/>
      <c r="E595" s="657">
        <f>SUM(E596:E602)</f>
        <v>240000000</v>
      </c>
      <c r="F595" s="657">
        <f>SUM(F596:F602)</f>
        <v>20000000</v>
      </c>
      <c r="G595" s="612"/>
    </row>
    <row r="596" spans="1:7" ht="20.100000000000001" customHeight="1" x14ac:dyDescent="0.25">
      <c r="A596" s="612">
        <v>283</v>
      </c>
      <c r="B596" s="613" t="s">
        <v>8462</v>
      </c>
      <c r="C596" s="612" t="s">
        <v>3712</v>
      </c>
      <c r="D596" s="612" t="s">
        <v>8159</v>
      </c>
      <c r="E596" s="656">
        <v>40000000</v>
      </c>
      <c r="F596" s="612"/>
      <c r="G596" s="612"/>
    </row>
    <row r="597" spans="1:7" ht="20.100000000000001" customHeight="1" x14ac:dyDescent="0.25">
      <c r="A597" s="612">
        <v>284</v>
      </c>
      <c r="B597" s="613" t="s">
        <v>8463</v>
      </c>
      <c r="C597" s="612" t="s">
        <v>3712</v>
      </c>
      <c r="D597" s="612" t="s">
        <v>8159</v>
      </c>
      <c r="E597" s="656">
        <v>40000000</v>
      </c>
      <c r="F597" s="612"/>
      <c r="G597" s="612"/>
    </row>
    <row r="598" spans="1:7" ht="20.100000000000001" customHeight="1" x14ac:dyDescent="0.25">
      <c r="A598" s="612">
        <v>285</v>
      </c>
      <c r="B598" s="613" t="s">
        <v>8241</v>
      </c>
      <c r="C598" s="612" t="s">
        <v>3712</v>
      </c>
      <c r="D598" s="612" t="s">
        <v>8159</v>
      </c>
      <c r="E598" s="656">
        <v>40000000</v>
      </c>
      <c r="F598" s="612"/>
      <c r="G598" s="612"/>
    </row>
    <row r="599" spans="1:7" ht="20.100000000000001" customHeight="1" x14ac:dyDescent="0.25">
      <c r="A599" s="612">
        <v>286</v>
      </c>
      <c r="B599" s="613" t="s">
        <v>8464</v>
      </c>
      <c r="C599" s="612" t="s">
        <v>3712</v>
      </c>
      <c r="D599" s="612" t="s">
        <v>8159</v>
      </c>
      <c r="E599" s="656">
        <v>40000000</v>
      </c>
      <c r="F599" s="612"/>
      <c r="G599" s="612"/>
    </row>
    <row r="600" spans="1:7" ht="20.100000000000001" customHeight="1" x14ac:dyDescent="0.25">
      <c r="A600" s="612">
        <v>287</v>
      </c>
      <c r="B600" s="613" t="s">
        <v>8465</v>
      </c>
      <c r="C600" s="612" t="s">
        <v>3712</v>
      </c>
      <c r="D600" s="612" t="s">
        <v>8161</v>
      </c>
      <c r="E600" s="656">
        <v>40000000</v>
      </c>
      <c r="F600" s="612"/>
      <c r="G600" s="612"/>
    </row>
    <row r="601" spans="1:7" ht="20.100000000000001" customHeight="1" x14ac:dyDescent="0.25">
      <c r="A601" s="612">
        <v>288</v>
      </c>
      <c r="B601" s="613" t="s">
        <v>8466</v>
      </c>
      <c r="C601" s="612" t="s">
        <v>3712</v>
      </c>
      <c r="D601" s="612" t="s">
        <v>8170</v>
      </c>
      <c r="E601" s="612"/>
      <c r="F601" s="656">
        <v>20000000</v>
      </c>
      <c r="G601" s="612"/>
    </row>
    <row r="602" spans="1:7" ht="20.100000000000001" customHeight="1" x14ac:dyDescent="0.25">
      <c r="A602" s="612">
        <v>289</v>
      </c>
      <c r="B602" s="613" t="s">
        <v>8467</v>
      </c>
      <c r="C602" s="612" t="s">
        <v>3712</v>
      </c>
      <c r="D602" s="612" t="s">
        <v>8166</v>
      </c>
      <c r="E602" s="656">
        <v>40000000</v>
      </c>
      <c r="F602" s="612"/>
      <c r="G602" s="612"/>
    </row>
    <row r="603" spans="1:7" ht="20.100000000000001" customHeight="1" x14ac:dyDescent="0.25">
      <c r="A603" s="609" t="s">
        <v>1336</v>
      </c>
      <c r="B603" s="615" t="s">
        <v>8171</v>
      </c>
      <c r="C603" s="615"/>
      <c r="D603" s="609"/>
      <c r="E603" s="657">
        <f>SUM(E604:E627)</f>
        <v>920000000</v>
      </c>
      <c r="F603" s="657">
        <f>SUM(F604:F627)</f>
        <v>20000000</v>
      </c>
      <c r="G603" s="612"/>
    </row>
    <row r="604" spans="1:7" ht="20.100000000000001" customHeight="1" x14ac:dyDescent="0.25">
      <c r="A604" s="612">
        <v>290</v>
      </c>
      <c r="B604" s="634" t="s">
        <v>4049</v>
      </c>
      <c r="C604" s="612" t="s">
        <v>3712</v>
      </c>
      <c r="D604" s="612" t="s">
        <v>8468</v>
      </c>
      <c r="E604" s="656">
        <v>40000000</v>
      </c>
      <c r="F604" s="612"/>
      <c r="G604" s="612"/>
    </row>
    <row r="605" spans="1:7" ht="20.100000000000001" customHeight="1" x14ac:dyDescent="0.25">
      <c r="A605" s="612">
        <v>291</v>
      </c>
      <c r="B605" s="634" t="s">
        <v>8469</v>
      </c>
      <c r="C605" s="612" t="s">
        <v>3712</v>
      </c>
      <c r="D605" s="612" t="s">
        <v>8468</v>
      </c>
      <c r="E605" s="656">
        <v>40000000</v>
      </c>
      <c r="F605" s="612"/>
      <c r="G605" s="612"/>
    </row>
    <row r="606" spans="1:7" ht="20.100000000000001" customHeight="1" x14ac:dyDescent="0.25">
      <c r="A606" s="612">
        <v>292</v>
      </c>
      <c r="B606" s="634" t="s">
        <v>8470</v>
      </c>
      <c r="C606" s="612" t="s">
        <v>3712</v>
      </c>
      <c r="D606" s="612" t="s">
        <v>8468</v>
      </c>
      <c r="E606" s="656">
        <v>40000000</v>
      </c>
      <c r="F606" s="612"/>
      <c r="G606" s="612"/>
    </row>
    <row r="607" spans="1:7" ht="20.100000000000001" customHeight="1" x14ac:dyDescent="0.25">
      <c r="A607" s="612">
        <v>293</v>
      </c>
      <c r="B607" s="634" t="s">
        <v>8471</v>
      </c>
      <c r="C607" s="612" t="s">
        <v>3712</v>
      </c>
      <c r="D607" s="612" t="s">
        <v>8173</v>
      </c>
      <c r="E607" s="656">
        <v>40000000</v>
      </c>
      <c r="F607" s="612"/>
      <c r="G607" s="612"/>
    </row>
    <row r="608" spans="1:7" ht="20.100000000000001" customHeight="1" x14ac:dyDescent="0.25">
      <c r="A608" s="612">
        <v>294</v>
      </c>
      <c r="B608" s="634" t="s">
        <v>8472</v>
      </c>
      <c r="C608" s="612" t="s">
        <v>3712</v>
      </c>
      <c r="D608" s="612" t="s">
        <v>8173</v>
      </c>
      <c r="E608" s="656">
        <v>40000000</v>
      </c>
      <c r="F608" s="612"/>
      <c r="G608" s="612"/>
    </row>
    <row r="609" spans="1:7" ht="20.100000000000001" customHeight="1" x14ac:dyDescent="0.25">
      <c r="A609" s="612">
        <v>295</v>
      </c>
      <c r="B609" s="634" t="s">
        <v>7101</v>
      </c>
      <c r="C609" s="612" t="s">
        <v>3712</v>
      </c>
      <c r="D609" s="612" t="s">
        <v>8173</v>
      </c>
      <c r="E609" s="656">
        <v>40000000</v>
      </c>
      <c r="F609" s="612"/>
      <c r="G609" s="612"/>
    </row>
    <row r="610" spans="1:7" ht="20.100000000000001" customHeight="1" x14ac:dyDescent="0.25">
      <c r="A610" s="612">
        <v>296</v>
      </c>
      <c r="B610" s="634" t="s">
        <v>8473</v>
      </c>
      <c r="C610" s="612" t="s">
        <v>3712</v>
      </c>
      <c r="D610" s="612" t="s">
        <v>8173</v>
      </c>
      <c r="E610" s="656">
        <v>40000000</v>
      </c>
      <c r="F610" s="612"/>
      <c r="G610" s="612"/>
    </row>
    <row r="611" spans="1:7" ht="20.100000000000001" customHeight="1" x14ac:dyDescent="0.25">
      <c r="A611" s="612">
        <v>297</v>
      </c>
      <c r="B611" s="634" t="s">
        <v>7385</v>
      </c>
      <c r="C611" s="612" t="s">
        <v>1957</v>
      </c>
      <c r="D611" s="612" t="s">
        <v>8180</v>
      </c>
      <c r="E611" s="656">
        <v>40000000</v>
      </c>
      <c r="F611" s="612"/>
      <c r="G611" s="612"/>
    </row>
    <row r="612" spans="1:7" ht="20.100000000000001" customHeight="1" x14ac:dyDescent="0.25">
      <c r="A612" s="612">
        <v>298</v>
      </c>
      <c r="B612" s="634" t="s">
        <v>8474</v>
      </c>
      <c r="C612" s="612" t="s">
        <v>3712</v>
      </c>
      <c r="D612" s="612" t="s">
        <v>8180</v>
      </c>
      <c r="E612" s="656">
        <v>40000000</v>
      </c>
      <c r="F612" s="612"/>
      <c r="G612" s="612"/>
    </row>
    <row r="613" spans="1:7" ht="20.100000000000001" customHeight="1" x14ac:dyDescent="0.25">
      <c r="A613" s="612">
        <v>299</v>
      </c>
      <c r="B613" s="634" t="s">
        <v>8475</v>
      </c>
      <c r="C613" s="612" t="s">
        <v>3712</v>
      </c>
      <c r="D613" s="612" t="s">
        <v>8180</v>
      </c>
      <c r="E613" s="656">
        <v>40000000</v>
      </c>
      <c r="F613" s="612"/>
      <c r="G613" s="612"/>
    </row>
    <row r="614" spans="1:7" ht="20.100000000000001" customHeight="1" x14ac:dyDescent="0.25">
      <c r="A614" s="612">
        <v>300</v>
      </c>
      <c r="B614" s="634" t="s">
        <v>8476</v>
      </c>
      <c r="C614" s="612" t="s">
        <v>3712</v>
      </c>
      <c r="D614" s="612" t="s">
        <v>8180</v>
      </c>
      <c r="E614" s="656">
        <v>40000000</v>
      </c>
      <c r="F614" s="612"/>
      <c r="G614" s="612"/>
    </row>
    <row r="615" spans="1:7" ht="20.100000000000001" customHeight="1" x14ac:dyDescent="0.25">
      <c r="A615" s="612">
        <v>301</v>
      </c>
      <c r="B615" s="634" t="s">
        <v>539</v>
      </c>
      <c r="C615" s="612" t="s">
        <v>3712</v>
      </c>
      <c r="D615" s="612" t="s">
        <v>8180</v>
      </c>
      <c r="E615" s="656">
        <v>40000000</v>
      </c>
      <c r="F615" s="612"/>
      <c r="G615" s="612"/>
    </row>
    <row r="616" spans="1:7" ht="20.100000000000001" customHeight="1" x14ac:dyDescent="0.25">
      <c r="A616" s="612">
        <v>302</v>
      </c>
      <c r="B616" s="634" t="s">
        <v>8477</v>
      </c>
      <c r="C616" s="612" t="s">
        <v>3712</v>
      </c>
      <c r="D616" s="612" t="s">
        <v>8180</v>
      </c>
      <c r="E616" s="656">
        <v>40000000</v>
      </c>
      <c r="F616" s="612"/>
      <c r="G616" s="612"/>
    </row>
    <row r="617" spans="1:7" ht="20.100000000000001" customHeight="1" x14ac:dyDescent="0.25">
      <c r="A617" s="612">
        <v>303</v>
      </c>
      <c r="B617" s="634" t="s">
        <v>7051</v>
      </c>
      <c r="C617" s="612" t="s">
        <v>3712</v>
      </c>
      <c r="D617" s="612" t="s">
        <v>8478</v>
      </c>
      <c r="E617" s="656">
        <v>40000000</v>
      </c>
      <c r="F617" s="612"/>
      <c r="G617" s="612"/>
    </row>
    <row r="618" spans="1:7" ht="20.100000000000001" customHeight="1" x14ac:dyDescent="0.25">
      <c r="A618" s="612">
        <v>304</v>
      </c>
      <c r="B618" s="634" t="s">
        <v>8479</v>
      </c>
      <c r="C618" s="612" t="s">
        <v>3712</v>
      </c>
      <c r="D618" s="612" t="s">
        <v>8478</v>
      </c>
      <c r="E618" s="612"/>
      <c r="F618" s="656">
        <v>20000000</v>
      </c>
      <c r="G618" s="612"/>
    </row>
    <row r="619" spans="1:7" ht="20.100000000000001" customHeight="1" x14ac:dyDescent="0.25">
      <c r="A619" s="612">
        <v>305</v>
      </c>
      <c r="B619" s="634" t="s">
        <v>8480</v>
      </c>
      <c r="C619" s="612" t="s">
        <v>3712</v>
      </c>
      <c r="D619" s="612" t="s">
        <v>8478</v>
      </c>
      <c r="E619" s="656">
        <v>40000000</v>
      </c>
      <c r="F619" s="612"/>
      <c r="G619" s="612"/>
    </row>
    <row r="620" spans="1:7" ht="20.100000000000001" customHeight="1" x14ac:dyDescent="0.25">
      <c r="A620" s="612">
        <v>306</v>
      </c>
      <c r="B620" s="634" t="s">
        <v>8481</v>
      </c>
      <c r="C620" s="612" t="s">
        <v>3712</v>
      </c>
      <c r="D620" s="612" t="s">
        <v>8478</v>
      </c>
      <c r="E620" s="656">
        <v>40000000</v>
      </c>
      <c r="F620" s="808"/>
      <c r="G620" s="612"/>
    </row>
    <row r="621" spans="1:7" ht="20.100000000000001" customHeight="1" x14ac:dyDescent="0.25">
      <c r="A621" s="612">
        <v>307</v>
      </c>
      <c r="B621" s="634" t="s">
        <v>8482</v>
      </c>
      <c r="C621" s="612" t="s">
        <v>3712</v>
      </c>
      <c r="D621" s="612" t="s">
        <v>8478</v>
      </c>
      <c r="E621" s="656">
        <v>40000000</v>
      </c>
      <c r="F621" s="656"/>
      <c r="G621" s="612"/>
    </row>
    <row r="622" spans="1:7" ht="20.100000000000001" customHeight="1" x14ac:dyDescent="0.25">
      <c r="A622" s="612">
        <v>308</v>
      </c>
      <c r="B622" s="634" t="s">
        <v>8483</v>
      </c>
      <c r="C622" s="612" t="s">
        <v>3712</v>
      </c>
      <c r="D622" s="612" t="s">
        <v>8484</v>
      </c>
      <c r="E622" s="656">
        <v>40000000</v>
      </c>
      <c r="F622" s="612"/>
      <c r="G622" s="612"/>
    </row>
    <row r="623" spans="1:7" ht="20.100000000000001" customHeight="1" x14ac:dyDescent="0.25">
      <c r="A623" s="612">
        <v>309</v>
      </c>
      <c r="B623" s="634" t="s">
        <v>7401</v>
      </c>
      <c r="C623" s="612" t="s">
        <v>3712</v>
      </c>
      <c r="D623" s="612" t="s">
        <v>8173</v>
      </c>
      <c r="E623" s="656">
        <v>40000000</v>
      </c>
      <c r="F623" s="612"/>
      <c r="G623" s="612"/>
    </row>
    <row r="624" spans="1:7" ht="20.100000000000001" customHeight="1" x14ac:dyDescent="0.25">
      <c r="A624" s="612">
        <v>310</v>
      </c>
      <c r="B624" s="634" t="s">
        <v>8485</v>
      </c>
      <c r="C624" s="612" t="s">
        <v>3712</v>
      </c>
      <c r="D624" s="612" t="s">
        <v>8173</v>
      </c>
      <c r="E624" s="656">
        <v>40000000</v>
      </c>
      <c r="F624" s="612"/>
      <c r="G624" s="612"/>
    </row>
    <row r="625" spans="1:7" ht="20.100000000000001" customHeight="1" x14ac:dyDescent="0.25">
      <c r="A625" s="612">
        <v>311</v>
      </c>
      <c r="B625" s="634" t="s">
        <v>8486</v>
      </c>
      <c r="C625" s="612" t="s">
        <v>3712</v>
      </c>
      <c r="D625" s="612" t="s">
        <v>8487</v>
      </c>
      <c r="E625" s="656">
        <v>40000000</v>
      </c>
      <c r="F625" s="612"/>
      <c r="G625" s="612"/>
    </row>
    <row r="626" spans="1:7" ht="20.100000000000001" customHeight="1" x14ac:dyDescent="0.25">
      <c r="A626" s="612">
        <v>312</v>
      </c>
      <c r="B626" s="634" t="s">
        <v>8481</v>
      </c>
      <c r="C626" s="612" t="s">
        <v>3712</v>
      </c>
      <c r="D626" s="612" t="s">
        <v>8487</v>
      </c>
      <c r="E626" s="656">
        <v>40000000</v>
      </c>
      <c r="F626" s="612"/>
      <c r="G626" s="612"/>
    </row>
    <row r="627" spans="1:7" ht="20.100000000000001" customHeight="1" x14ac:dyDescent="0.25">
      <c r="A627" s="612">
        <v>313</v>
      </c>
      <c r="B627" s="634" t="s">
        <v>118</v>
      </c>
      <c r="C627" s="612" t="s">
        <v>3712</v>
      </c>
      <c r="D627" s="612" t="s">
        <v>8488</v>
      </c>
      <c r="E627" s="656">
        <v>40000000</v>
      </c>
      <c r="F627" s="612"/>
      <c r="G627" s="612"/>
    </row>
    <row r="628" spans="1:7" ht="20.100000000000001" customHeight="1" x14ac:dyDescent="0.25">
      <c r="A628" s="609" t="s">
        <v>1338</v>
      </c>
      <c r="B628" s="615" t="s">
        <v>8186</v>
      </c>
      <c r="C628" s="615"/>
      <c r="D628" s="609"/>
      <c r="E628" s="657">
        <f>SUM(E629:E712)</f>
        <v>2320000000</v>
      </c>
      <c r="F628" s="657">
        <f>SUM(F629:F712)</f>
        <v>520000000</v>
      </c>
      <c r="G628" s="612"/>
    </row>
    <row r="629" spans="1:7" ht="20.100000000000001" customHeight="1" x14ac:dyDescent="0.25">
      <c r="A629" s="690">
        <v>314</v>
      </c>
      <c r="B629" s="692" t="s">
        <v>8489</v>
      </c>
      <c r="C629" s="612" t="s">
        <v>3712</v>
      </c>
      <c r="D629" s="690" t="s">
        <v>8188</v>
      </c>
      <c r="E629" s="656">
        <v>40000000</v>
      </c>
      <c r="F629" s="612"/>
      <c r="G629" s="612"/>
    </row>
    <row r="630" spans="1:7" ht="20.100000000000001" customHeight="1" x14ac:dyDescent="0.25">
      <c r="A630" s="690">
        <v>315</v>
      </c>
      <c r="B630" s="692" t="s">
        <v>8490</v>
      </c>
      <c r="C630" s="612" t="s">
        <v>3712</v>
      </c>
      <c r="D630" s="690" t="s">
        <v>8188</v>
      </c>
      <c r="E630" s="656">
        <v>40000000</v>
      </c>
      <c r="F630" s="612"/>
      <c r="G630" s="612"/>
    </row>
    <row r="631" spans="1:7" ht="20.100000000000001" customHeight="1" x14ac:dyDescent="0.25">
      <c r="A631" s="690">
        <v>316</v>
      </c>
      <c r="B631" s="692" t="s">
        <v>514</v>
      </c>
      <c r="C631" s="612" t="s">
        <v>3712</v>
      </c>
      <c r="D631" s="690" t="s">
        <v>8188</v>
      </c>
      <c r="E631" s="612"/>
      <c r="F631" s="656">
        <v>20000000</v>
      </c>
      <c r="G631" s="612"/>
    </row>
    <row r="632" spans="1:7" ht="20.100000000000001" customHeight="1" x14ac:dyDescent="0.25">
      <c r="A632" s="690">
        <v>317</v>
      </c>
      <c r="B632" s="692" t="s">
        <v>8491</v>
      </c>
      <c r="C632" s="612" t="s">
        <v>3712</v>
      </c>
      <c r="D632" s="690" t="s">
        <v>8188</v>
      </c>
      <c r="E632" s="656">
        <v>40000000</v>
      </c>
      <c r="F632" s="612"/>
      <c r="G632" s="612"/>
    </row>
    <row r="633" spans="1:7" ht="20.100000000000001" customHeight="1" x14ac:dyDescent="0.25">
      <c r="A633" s="690">
        <v>318</v>
      </c>
      <c r="B633" s="692" t="s">
        <v>8492</v>
      </c>
      <c r="C633" s="612" t="s">
        <v>3712</v>
      </c>
      <c r="D633" s="690" t="s">
        <v>8188</v>
      </c>
      <c r="E633" s="656">
        <v>40000000</v>
      </c>
      <c r="F633" s="612"/>
      <c r="G633" s="612"/>
    </row>
    <row r="634" spans="1:7" ht="20.100000000000001" customHeight="1" x14ac:dyDescent="0.25">
      <c r="A634" s="690">
        <v>319</v>
      </c>
      <c r="B634" s="692" t="s">
        <v>8493</v>
      </c>
      <c r="C634" s="612" t="s">
        <v>3712</v>
      </c>
      <c r="D634" s="690" t="s">
        <v>8188</v>
      </c>
      <c r="E634" s="656">
        <v>40000000</v>
      </c>
      <c r="F634" s="612"/>
      <c r="G634" s="612"/>
    </row>
    <row r="635" spans="1:7" ht="20.100000000000001" customHeight="1" x14ac:dyDescent="0.25">
      <c r="A635" s="690">
        <v>320</v>
      </c>
      <c r="B635" s="692" t="s">
        <v>8494</v>
      </c>
      <c r="C635" s="612" t="s">
        <v>3712</v>
      </c>
      <c r="D635" s="690" t="s">
        <v>8188</v>
      </c>
      <c r="E635" s="656">
        <v>40000000</v>
      </c>
      <c r="F635" s="612"/>
      <c r="G635" s="612"/>
    </row>
    <row r="636" spans="1:7" ht="20.100000000000001" customHeight="1" x14ac:dyDescent="0.25">
      <c r="A636" s="690">
        <v>321</v>
      </c>
      <c r="B636" s="692" t="s">
        <v>8495</v>
      </c>
      <c r="C636" s="612" t="s">
        <v>3712</v>
      </c>
      <c r="D636" s="690" t="s">
        <v>8191</v>
      </c>
      <c r="E636" s="612"/>
      <c r="F636" s="656">
        <v>20000000</v>
      </c>
      <c r="G636" s="612"/>
    </row>
    <row r="637" spans="1:7" ht="20.100000000000001" customHeight="1" x14ac:dyDescent="0.25">
      <c r="A637" s="690">
        <v>322</v>
      </c>
      <c r="B637" s="692" t="s">
        <v>7929</v>
      </c>
      <c r="C637" s="612" t="s">
        <v>3712</v>
      </c>
      <c r="D637" s="690" t="s">
        <v>3293</v>
      </c>
      <c r="E637" s="612"/>
      <c r="F637" s="656">
        <v>20000000</v>
      </c>
      <c r="G637" s="612"/>
    </row>
    <row r="638" spans="1:7" ht="20.100000000000001" customHeight="1" x14ac:dyDescent="0.25">
      <c r="A638" s="690">
        <v>323</v>
      </c>
      <c r="B638" s="692" t="s">
        <v>1800</v>
      </c>
      <c r="C638" s="612" t="s">
        <v>3712</v>
      </c>
      <c r="D638" s="690" t="s">
        <v>3293</v>
      </c>
      <c r="E638" s="612"/>
      <c r="F638" s="656">
        <v>20000000</v>
      </c>
      <c r="G638" s="612"/>
    </row>
    <row r="639" spans="1:7" ht="20.100000000000001" customHeight="1" x14ac:dyDescent="0.25">
      <c r="A639" s="690">
        <v>324</v>
      </c>
      <c r="B639" s="692" t="s">
        <v>8496</v>
      </c>
      <c r="C639" s="612" t="s">
        <v>3712</v>
      </c>
      <c r="D639" s="690" t="s">
        <v>3293</v>
      </c>
      <c r="E639" s="656">
        <v>40000000</v>
      </c>
      <c r="F639" s="612"/>
      <c r="G639" s="612"/>
    </row>
    <row r="640" spans="1:7" ht="20.100000000000001" customHeight="1" x14ac:dyDescent="0.25">
      <c r="A640" s="690">
        <v>325</v>
      </c>
      <c r="B640" s="692" t="s">
        <v>8497</v>
      </c>
      <c r="C640" s="612" t="s">
        <v>3712</v>
      </c>
      <c r="D640" s="690" t="s">
        <v>3293</v>
      </c>
      <c r="E640" s="612"/>
      <c r="F640" s="656">
        <v>20000000</v>
      </c>
      <c r="G640" s="612"/>
    </row>
    <row r="641" spans="1:7" ht="20.100000000000001" customHeight="1" x14ac:dyDescent="0.25">
      <c r="A641" s="690">
        <v>326</v>
      </c>
      <c r="B641" s="692" t="s">
        <v>8498</v>
      </c>
      <c r="C641" s="612" t="s">
        <v>3712</v>
      </c>
      <c r="D641" s="690" t="s">
        <v>3293</v>
      </c>
      <c r="E641" s="656">
        <v>40000000</v>
      </c>
      <c r="F641" s="612"/>
      <c r="G641" s="612"/>
    </row>
    <row r="642" spans="1:7" ht="20.100000000000001" customHeight="1" x14ac:dyDescent="0.25">
      <c r="A642" s="690">
        <v>327</v>
      </c>
      <c r="B642" s="692" t="s">
        <v>8499</v>
      </c>
      <c r="C642" s="612" t="s">
        <v>3712</v>
      </c>
      <c r="D642" s="690" t="s">
        <v>3293</v>
      </c>
      <c r="E642" s="656">
        <v>40000000</v>
      </c>
      <c r="F642" s="612"/>
      <c r="G642" s="612"/>
    </row>
    <row r="643" spans="1:7" ht="20.100000000000001" customHeight="1" x14ac:dyDescent="0.25">
      <c r="A643" s="690">
        <v>328</v>
      </c>
      <c r="B643" s="692" t="s">
        <v>8500</v>
      </c>
      <c r="C643" s="612" t="s">
        <v>3712</v>
      </c>
      <c r="D643" s="690" t="s">
        <v>8501</v>
      </c>
      <c r="E643" s="656"/>
      <c r="F643" s="656">
        <v>20000000</v>
      </c>
      <c r="G643" s="612"/>
    </row>
    <row r="644" spans="1:7" ht="20.100000000000001" customHeight="1" x14ac:dyDescent="0.25">
      <c r="A644" s="690">
        <v>329</v>
      </c>
      <c r="B644" s="692" t="s">
        <v>8502</v>
      </c>
      <c r="C644" s="612" t="s">
        <v>3712</v>
      </c>
      <c r="D644" s="690" t="s">
        <v>8501</v>
      </c>
      <c r="E644" s="656">
        <v>40000000</v>
      </c>
      <c r="F644" s="612"/>
      <c r="G644" s="612"/>
    </row>
    <row r="645" spans="1:7" ht="20.100000000000001" customHeight="1" x14ac:dyDescent="0.25">
      <c r="A645" s="690">
        <v>330</v>
      </c>
      <c r="B645" s="692" t="s">
        <v>8503</v>
      </c>
      <c r="C645" s="612" t="s">
        <v>3712</v>
      </c>
      <c r="D645" s="690" t="s">
        <v>8501</v>
      </c>
      <c r="E645" s="612"/>
      <c r="F645" s="656">
        <v>20000000</v>
      </c>
      <c r="G645" s="612"/>
    </row>
    <row r="646" spans="1:7" ht="20.100000000000001" customHeight="1" x14ac:dyDescent="0.25">
      <c r="A646" s="690">
        <v>331</v>
      </c>
      <c r="B646" s="692" t="s">
        <v>3806</v>
      </c>
      <c r="C646" s="612" t="s">
        <v>3712</v>
      </c>
      <c r="D646" s="690" t="s">
        <v>8501</v>
      </c>
      <c r="E646" s="612"/>
      <c r="F646" s="656">
        <v>20000000</v>
      </c>
      <c r="G646" s="612"/>
    </row>
    <row r="647" spans="1:7" ht="20.100000000000001" customHeight="1" x14ac:dyDescent="0.25">
      <c r="A647" s="690">
        <v>332</v>
      </c>
      <c r="B647" s="692" t="s">
        <v>6502</v>
      </c>
      <c r="C647" s="612" t="s">
        <v>3712</v>
      </c>
      <c r="D647" s="690" t="s">
        <v>8501</v>
      </c>
      <c r="E647" s="656">
        <v>40000000</v>
      </c>
      <c r="F647" s="612"/>
      <c r="G647" s="612"/>
    </row>
    <row r="648" spans="1:7" ht="20.100000000000001" customHeight="1" x14ac:dyDescent="0.25">
      <c r="A648" s="690">
        <v>333</v>
      </c>
      <c r="B648" s="692" t="s">
        <v>8504</v>
      </c>
      <c r="C648" s="612" t="s">
        <v>3712</v>
      </c>
      <c r="D648" s="690" t="s">
        <v>8501</v>
      </c>
      <c r="E648" s="656">
        <v>40000000</v>
      </c>
      <c r="F648" s="612"/>
      <c r="G648" s="612"/>
    </row>
    <row r="649" spans="1:7" ht="20.100000000000001" customHeight="1" x14ac:dyDescent="0.25">
      <c r="A649" s="690">
        <v>334</v>
      </c>
      <c r="B649" s="692" t="s">
        <v>8505</v>
      </c>
      <c r="C649" s="612" t="s">
        <v>3712</v>
      </c>
      <c r="D649" s="690" t="s">
        <v>8501</v>
      </c>
      <c r="E649" s="612"/>
      <c r="F649" s="656">
        <v>20000000</v>
      </c>
      <c r="G649" s="612"/>
    </row>
    <row r="650" spans="1:7" ht="20.100000000000001" customHeight="1" x14ac:dyDescent="0.25">
      <c r="A650" s="690">
        <v>335</v>
      </c>
      <c r="B650" s="692" t="s">
        <v>8506</v>
      </c>
      <c r="C650" s="612" t="s">
        <v>3712</v>
      </c>
      <c r="D650" s="690" t="s">
        <v>141</v>
      </c>
      <c r="E650" s="656">
        <v>40000000</v>
      </c>
      <c r="F650" s="612"/>
      <c r="G650" s="612"/>
    </row>
    <row r="651" spans="1:7" ht="20.100000000000001" customHeight="1" x14ac:dyDescent="0.25">
      <c r="A651" s="690">
        <v>336</v>
      </c>
      <c r="B651" s="692" t="s">
        <v>8507</v>
      </c>
      <c r="C651" s="612" t="s">
        <v>3712</v>
      </c>
      <c r="D651" s="690" t="s">
        <v>141</v>
      </c>
      <c r="E651" s="656">
        <v>40000000</v>
      </c>
      <c r="F651" s="612"/>
      <c r="G651" s="612"/>
    </row>
    <row r="652" spans="1:7" ht="20.100000000000001" customHeight="1" x14ac:dyDescent="0.25">
      <c r="A652" s="690">
        <v>337</v>
      </c>
      <c r="B652" s="692" t="s">
        <v>8508</v>
      </c>
      <c r="C652" s="612" t="s">
        <v>3712</v>
      </c>
      <c r="D652" s="690" t="s">
        <v>141</v>
      </c>
      <c r="E652" s="656">
        <v>40000000</v>
      </c>
      <c r="F652" s="612"/>
      <c r="G652" s="612"/>
    </row>
    <row r="653" spans="1:7" ht="20.100000000000001" customHeight="1" x14ac:dyDescent="0.25">
      <c r="A653" s="690">
        <v>338</v>
      </c>
      <c r="B653" s="692" t="s">
        <v>8509</v>
      </c>
      <c r="C653" s="612" t="s">
        <v>3712</v>
      </c>
      <c r="D653" s="690" t="s">
        <v>141</v>
      </c>
      <c r="E653" s="656">
        <v>40000000</v>
      </c>
      <c r="F653" s="612"/>
      <c r="G653" s="612"/>
    </row>
    <row r="654" spans="1:7" ht="20.100000000000001" customHeight="1" x14ac:dyDescent="0.25">
      <c r="A654" s="690">
        <v>339</v>
      </c>
      <c r="B654" s="692" t="s">
        <v>8510</v>
      </c>
      <c r="C654" s="612" t="s">
        <v>3712</v>
      </c>
      <c r="D654" s="690" t="s">
        <v>141</v>
      </c>
      <c r="E654" s="656">
        <v>40000000</v>
      </c>
      <c r="F654" s="612"/>
      <c r="G654" s="612"/>
    </row>
    <row r="655" spans="1:7" ht="20.100000000000001" customHeight="1" x14ac:dyDescent="0.25">
      <c r="A655" s="690">
        <v>340</v>
      </c>
      <c r="B655" s="692" t="s">
        <v>2535</v>
      </c>
      <c r="C655" s="612" t="s">
        <v>3712</v>
      </c>
      <c r="D655" s="690" t="s">
        <v>7276</v>
      </c>
      <c r="E655" s="656">
        <v>40000000</v>
      </c>
      <c r="F655" s="612"/>
      <c r="G655" s="612"/>
    </row>
    <row r="656" spans="1:7" ht="20.100000000000001" customHeight="1" x14ac:dyDescent="0.25">
      <c r="A656" s="690">
        <v>341</v>
      </c>
      <c r="B656" s="692" t="s">
        <v>2636</v>
      </c>
      <c r="C656" s="612" t="s">
        <v>3712</v>
      </c>
      <c r="D656" s="690" t="s">
        <v>7276</v>
      </c>
      <c r="E656" s="612"/>
      <c r="F656" s="656">
        <v>20000000</v>
      </c>
      <c r="G656" s="612"/>
    </row>
    <row r="657" spans="1:7" ht="20.100000000000001" customHeight="1" x14ac:dyDescent="0.25">
      <c r="A657" s="690">
        <v>342</v>
      </c>
      <c r="B657" s="692" t="s">
        <v>2127</v>
      </c>
      <c r="C657" s="612" t="s">
        <v>3712</v>
      </c>
      <c r="D657" s="690" t="s">
        <v>7276</v>
      </c>
      <c r="E657" s="656">
        <v>40000000</v>
      </c>
      <c r="F657" s="612"/>
      <c r="G657" s="612"/>
    </row>
    <row r="658" spans="1:7" ht="20.100000000000001" customHeight="1" x14ac:dyDescent="0.25">
      <c r="A658" s="690">
        <v>343</v>
      </c>
      <c r="B658" s="692" t="s">
        <v>8212</v>
      </c>
      <c r="C658" s="612" t="s">
        <v>3712</v>
      </c>
      <c r="D658" s="690" t="s">
        <v>7276</v>
      </c>
      <c r="E658" s="656">
        <v>40000000</v>
      </c>
      <c r="F658" s="612"/>
      <c r="G658" s="612"/>
    </row>
    <row r="659" spans="1:7" ht="20.100000000000001" customHeight="1" x14ac:dyDescent="0.25">
      <c r="A659" s="690">
        <v>344</v>
      </c>
      <c r="B659" s="692" t="s">
        <v>8511</v>
      </c>
      <c r="C659" s="612" t="s">
        <v>3712</v>
      </c>
      <c r="D659" s="690" t="s">
        <v>8215</v>
      </c>
      <c r="E659" s="656">
        <v>40000000</v>
      </c>
      <c r="F659" s="612"/>
      <c r="G659" s="612"/>
    </row>
    <row r="660" spans="1:7" ht="20.100000000000001" customHeight="1" x14ac:dyDescent="0.25">
      <c r="A660" s="690">
        <v>345</v>
      </c>
      <c r="B660" s="692" t="s">
        <v>8512</v>
      </c>
      <c r="C660" s="612" t="s">
        <v>3712</v>
      </c>
      <c r="D660" s="690" t="s">
        <v>8215</v>
      </c>
      <c r="E660" s="656">
        <v>40000000</v>
      </c>
      <c r="F660" s="612"/>
      <c r="G660" s="612"/>
    </row>
    <row r="661" spans="1:7" ht="20.100000000000001" customHeight="1" x14ac:dyDescent="0.25">
      <c r="A661" s="690">
        <v>346</v>
      </c>
      <c r="B661" s="692" t="s">
        <v>8325</v>
      </c>
      <c r="C661" s="612" t="s">
        <v>3712</v>
      </c>
      <c r="D661" s="690" t="s">
        <v>8215</v>
      </c>
      <c r="E661" s="612"/>
      <c r="F661" s="656">
        <v>20000000</v>
      </c>
      <c r="G661" s="612"/>
    </row>
    <row r="662" spans="1:7" ht="20.100000000000001" customHeight="1" x14ac:dyDescent="0.25">
      <c r="A662" s="690">
        <v>347</v>
      </c>
      <c r="B662" s="692" t="s">
        <v>525</v>
      </c>
      <c r="C662" s="612" t="s">
        <v>3712</v>
      </c>
      <c r="D662" s="690" t="s">
        <v>8215</v>
      </c>
      <c r="E662" s="656">
        <v>40000000</v>
      </c>
      <c r="F662" s="612"/>
      <c r="G662" s="612"/>
    </row>
    <row r="663" spans="1:7" ht="20.100000000000001" customHeight="1" x14ac:dyDescent="0.25">
      <c r="A663" s="690">
        <v>348</v>
      </c>
      <c r="B663" s="692" t="s">
        <v>8513</v>
      </c>
      <c r="C663" s="612" t="s">
        <v>3712</v>
      </c>
      <c r="D663" s="690" t="s">
        <v>8218</v>
      </c>
      <c r="E663" s="612"/>
      <c r="F663" s="656">
        <v>20000000</v>
      </c>
      <c r="G663" s="612"/>
    </row>
    <row r="664" spans="1:7" ht="20.100000000000001" customHeight="1" x14ac:dyDescent="0.25">
      <c r="A664" s="690">
        <v>349</v>
      </c>
      <c r="B664" s="692" t="s">
        <v>8514</v>
      </c>
      <c r="C664" s="612" t="s">
        <v>3712</v>
      </c>
      <c r="D664" s="690" t="s">
        <v>8218</v>
      </c>
      <c r="E664" s="656">
        <v>40000000</v>
      </c>
      <c r="F664" s="612"/>
      <c r="G664" s="612"/>
    </row>
    <row r="665" spans="1:7" ht="20.100000000000001" customHeight="1" x14ac:dyDescent="0.25">
      <c r="A665" s="690">
        <v>350</v>
      </c>
      <c r="B665" s="692" t="s">
        <v>8515</v>
      </c>
      <c r="C665" s="612" t="s">
        <v>3712</v>
      </c>
      <c r="D665" s="690" t="s">
        <v>8218</v>
      </c>
      <c r="E665" s="612"/>
      <c r="F665" s="656">
        <v>20000000</v>
      </c>
      <c r="G665" s="612"/>
    </row>
    <row r="666" spans="1:7" ht="20.100000000000001" customHeight="1" x14ac:dyDescent="0.25">
      <c r="A666" s="690">
        <v>351</v>
      </c>
      <c r="B666" s="692" t="s">
        <v>8516</v>
      </c>
      <c r="C666" s="612" t="s">
        <v>3712</v>
      </c>
      <c r="D666" s="690" t="s">
        <v>8218</v>
      </c>
      <c r="E666" s="656">
        <v>40000000</v>
      </c>
      <c r="F666" s="612"/>
      <c r="G666" s="612"/>
    </row>
    <row r="667" spans="1:7" ht="20.100000000000001" customHeight="1" x14ac:dyDescent="0.25">
      <c r="A667" s="690">
        <v>352</v>
      </c>
      <c r="B667" s="692" t="s">
        <v>8517</v>
      </c>
      <c r="C667" s="612" t="s">
        <v>3712</v>
      </c>
      <c r="D667" s="690" t="s">
        <v>8218</v>
      </c>
      <c r="E667" s="656">
        <v>40000000</v>
      </c>
      <c r="F667" s="612"/>
      <c r="G667" s="612"/>
    </row>
    <row r="668" spans="1:7" ht="20.100000000000001" customHeight="1" x14ac:dyDescent="0.25">
      <c r="A668" s="690">
        <v>353</v>
      </c>
      <c r="B668" s="692" t="s">
        <v>8518</v>
      </c>
      <c r="C668" s="612" t="s">
        <v>3712</v>
      </c>
      <c r="D668" s="690" t="s">
        <v>8225</v>
      </c>
      <c r="E668" s="612"/>
      <c r="F668" s="656">
        <v>20000000</v>
      </c>
      <c r="G668" s="612"/>
    </row>
    <row r="669" spans="1:7" ht="20.100000000000001" customHeight="1" x14ac:dyDescent="0.25">
      <c r="A669" s="690">
        <v>354</v>
      </c>
      <c r="B669" s="692" t="s">
        <v>2569</v>
      </c>
      <c r="C669" s="612" t="s">
        <v>3712</v>
      </c>
      <c r="D669" s="690" t="s">
        <v>8225</v>
      </c>
      <c r="E669" s="656">
        <v>40000000</v>
      </c>
      <c r="F669" s="612"/>
      <c r="G669" s="612"/>
    </row>
    <row r="670" spans="1:7" ht="20.100000000000001" customHeight="1" x14ac:dyDescent="0.25">
      <c r="A670" s="690">
        <v>355</v>
      </c>
      <c r="B670" s="692" t="s">
        <v>8519</v>
      </c>
      <c r="C670" s="612" t="s">
        <v>3712</v>
      </c>
      <c r="D670" s="690" t="s">
        <v>8225</v>
      </c>
      <c r="E670" s="656">
        <v>40000000</v>
      </c>
      <c r="F670" s="612"/>
      <c r="G670" s="612"/>
    </row>
    <row r="671" spans="1:7" ht="20.100000000000001" customHeight="1" x14ac:dyDescent="0.25">
      <c r="A671" s="690">
        <v>356</v>
      </c>
      <c r="B671" s="692" t="s">
        <v>8520</v>
      </c>
      <c r="C671" s="612" t="s">
        <v>3712</v>
      </c>
      <c r="D671" s="690" t="s">
        <v>8228</v>
      </c>
      <c r="E671" s="656">
        <v>40000000</v>
      </c>
      <c r="F671" s="612"/>
      <c r="G671" s="612"/>
    </row>
    <row r="672" spans="1:7" ht="20.100000000000001" customHeight="1" x14ac:dyDescent="0.25">
      <c r="A672" s="690">
        <v>357</v>
      </c>
      <c r="B672" s="692" t="s">
        <v>8521</v>
      </c>
      <c r="C672" s="612" t="s">
        <v>3712</v>
      </c>
      <c r="D672" s="690" t="s">
        <v>8228</v>
      </c>
      <c r="E672" s="656">
        <v>40000000</v>
      </c>
      <c r="F672" s="612"/>
      <c r="G672" s="612"/>
    </row>
    <row r="673" spans="1:7" ht="20.100000000000001" customHeight="1" x14ac:dyDescent="0.25">
      <c r="A673" s="690">
        <v>358</v>
      </c>
      <c r="B673" s="692" t="s">
        <v>8522</v>
      </c>
      <c r="C673" s="612" t="s">
        <v>3712</v>
      </c>
      <c r="D673" s="690" t="s">
        <v>8228</v>
      </c>
      <c r="E673" s="656">
        <v>40000000</v>
      </c>
      <c r="F673" s="612"/>
      <c r="G673" s="612"/>
    </row>
    <row r="674" spans="1:7" ht="20.100000000000001" customHeight="1" x14ac:dyDescent="0.25">
      <c r="A674" s="690">
        <v>359</v>
      </c>
      <c r="B674" s="692" t="s">
        <v>8523</v>
      </c>
      <c r="C674" s="612" t="s">
        <v>3712</v>
      </c>
      <c r="D674" s="690" t="s">
        <v>8228</v>
      </c>
      <c r="E674" s="656">
        <v>40000000</v>
      </c>
      <c r="F674" s="612"/>
      <c r="G674" s="612"/>
    </row>
    <row r="675" spans="1:7" ht="20.100000000000001" customHeight="1" x14ac:dyDescent="0.25">
      <c r="A675" s="690">
        <v>360</v>
      </c>
      <c r="B675" s="692" t="s">
        <v>8524</v>
      </c>
      <c r="C675" s="612" t="s">
        <v>3712</v>
      </c>
      <c r="D675" s="690" t="s">
        <v>8228</v>
      </c>
      <c r="E675" s="656">
        <v>40000000</v>
      </c>
      <c r="F675" s="612"/>
      <c r="G675" s="612"/>
    </row>
    <row r="676" spans="1:7" ht="20.100000000000001" customHeight="1" x14ac:dyDescent="0.25">
      <c r="A676" s="690">
        <v>361</v>
      </c>
      <c r="B676" s="692" t="s">
        <v>3589</v>
      </c>
      <c r="C676" s="612" t="s">
        <v>3712</v>
      </c>
      <c r="D676" s="690" t="s">
        <v>8228</v>
      </c>
      <c r="E676" s="656">
        <v>40000000</v>
      </c>
      <c r="F676" s="612"/>
      <c r="G676" s="612"/>
    </row>
    <row r="677" spans="1:7" ht="20.100000000000001" customHeight="1" x14ac:dyDescent="0.25">
      <c r="A677" s="690">
        <v>362</v>
      </c>
      <c r="B677" s="689" t="s">
        <v>612</v>
      </c>
      <c r="C677" s="612" t="s">
        <v>3712</v>
      </c>
      <c r="D677" s="690" t="s">
        <v>8231</v>
      </c>
      <c r="E677" s="612"/>
      <c r="F677" s="656">
        <v>20000000</v>
      </c>
      <c r="G677" s="612"/>
    </row>
    <row r="678" spans="1:7" ht="20.100000000000001" customHeight="1" x14ac:dyDescent="0.25">
      <c r="A678" s="690">
        <v>363</v>
      </c>
      <c r="B678" s="692" t="s">
        <v>8525</v>
      </c>
      <c r="C678" s="612" t="s">
        <v>3712</v>
      </c>
      <c r="D678" s="690" t="s">
        <v>8231</v>
      </c>
      <c r="E678" s="612"/>
      <c r="F678" s="656">
        <v>20000000</v>
      </c>
      <c r="G678" s="612"/>
    </row>
    <row r="679" spans="1:7" ht="20.100000000000001" customHeight="1" x14ac:dyDescent="0.25">
      <c r="A679" s="690">
        <v>364</v>
      </c>
      <c r="B679" s="692" t="s">
        <v>596</v>
      </c>
      <c r="C679" s="612" t="s">
        <v>3712</v>
      </c>
      <c r="D679" s="690" t="s">
        <v>8228</v>
      </c>
      <c r="E679" s="656">
        <v>40000000</v>
      </c>
      <c r="F679" s="612"/>
      <c r="G679" s="612"/>
    </row>
    <row r="680" spans="1:7" ht="20.100000000000001" customHeight="1" x14ac:dyDescent="0.25">
      <c r="A680" s="690">
        <v>365</v>
      </c>
      <c r="B680" s="692" t="s">
        <v>8526</v>
      </c>
      <c r="C680" s="612" t="s">
        <v>3712</v>
      </c>
      <c r="D680" s="690" t="s">
        <v>8231</v>
      </c>
      <c r="E680" s="612"/>
      <c r="F680" s="656">
        <v>20000000</v>
      </c>
      <c r="G680" s="612"/>
    </row>
    <row r="681" spans="1:7" ht="20.100000000000001" customHeight="1" x14ac:dyDescent="0.25">
      <c r="A681" s="690">
        <v>366</v>
      </c>
      <c r="B681" s="692" t="s">
        <v>8527</v>
      </c>
      <c r="C681" s="612" t="s">
        <v>3712</v>
      </c>
      <c r="D681" s="690" t="s">
        <v>8231</v>
      </c>
      <c r="E681" s="656">
        <v>40000000</v>
      </c>
      <c r="F681" s="612"/>
      <c r="G681" s="612"/>
    </row>
    <row r="682" spans="1:7" ht="20.100000000000001" customHeight="1" x14ac:dyDescent="0.25">
      <c r="A682" s="690">
        <v>367</v>
      </c>
      <c r="B682" s="692" t="s">
        <v>8528</v>
      </c>
      <c r="C682" s="612" t="s">
        <v>3712</v>
      </c>
      <c r="D682" s="690" t="s">
        <v>8231</v>
      </c>
      <c r="E682" s="612"/>
      <c r="F682" s="656">
        <v>20000000</v>
      </c>
      <c r="G682" s="612"/>
    </row>
    <row r="683" spans="1:7" ht="20.100000000000001" customHeight="1" x14ac:dyDescent="0.25">
      <c r="A683" s="690">
        <v>368</v>
      </c>
      <c r="B683" s="692" t="s">
        <v>525</v>
      </c>
      <c r="C683" s="612" t="s">
        <v>3712</v>
      </c>
      <c r="D683" s="690" t="s">
        <v>8231</v>
      </c>
      <c r="E683" s="612"/>
      <c r="F683" s="656">
        <v>20000000</v>
      </c>
      <c r="G683" s="612"/>
    </row>
    <row r="684" spans="1:7" ht="20.100000000000001" customHeight="1" x14ac:dyDescent="0.25">
      <c r="A684" s="690">
        <v>369</v>
      </c>
      <c r="B684" s="692" t="s">
        <v>2662</v>
      </c>
      <c r="C684" s="612" t="s">
        <v>3712</v>
      </c>
      <c r="D684" s="690" t="s">
        <v>8231</v>
      </c>
      <c r="E684" s="656">
        <v>40000000</v>
      </c>
      <c r="F684" s="656"/>
      <c r="G684" s="612"/>
    </row>
    <row r="685" spans="1:7" ht="20.100000000000001" customHeight="1" x14ac:dyDescent="0.25">
      <c r="A685" s="690">
        <v>370</v>
      </c>
      <c r="B685" s="692" t="s">
        <v>557</v>
      </c>
      <c r="C685" s="612" t="s">
        <v>3712</v>
      </c>
      <c r="D685" s="690" t="s">
        <v>8231</v>
      </c>
      <c r="E685" s="612"/>
      <c r="F685" s="656">
        <v>20000000</v>
      </c>
      <c r="G685" s="612"/>
    </row>
    <row r="686" spans="1:7" ht="20.100000000000001" customHeight="1" x14ac:dyDescent="0.25">
      <c r="A686" s="690">
        <v>371</v>
      </c>
      <c r="B686" s="692" t="s">
        <v>2193</v>
      </c>
      <c r="C686" s="612" t="s">
        <v>3712</v>
      </c>
      <c r="D686" s="690" t="s">
        <v>8180</v>
      </c>
      <c r="E686" s="612"/>
      <c r="F686" s="656">
        <v>20000000</v>
      </c>
      <c r="G686" s="612"/>
    </row>
    <row r="687" spans="1:7" ht="20.100000000000001" customHeight="1" x14ac:dyDescent="0.25">
      <c r="A687" s="690">
        <v>372</v>
      </c>
      <c r="B687" s="689" t="s">
        <v>21</v>
      </c>
      <c r="C687" s="612" t="s">
        <v>3712</v>
      </c>
      <c r="D687" s="690" t="s">
        <v>8180</v>
      </c>
      <c r="E687" s="656">
        <v>40000000</v>
      </c>
      <c r="F687" s="612"/>
      <c r="G687" s="612"/>
    </row>
    <row r="688" spans="1:7" ht="20.100000000000001" customHeight="1" x14ac:dyDescent="0.25">
      <c r="A688" s="690">
        <v>373</v>
      </c>
      <c r="B688" s="692" t="s">
        <v>8529</v>
      </c>
      <c r="C688" s="612" t="s">
        <v>3712</v>
      </c>
      <c r="D688" s="690" t="s">
        <v>8180</v>
      </c>
      <c r="E688" s="656">
        <v>40000000</v>
      </c>
      <c r="F688" s="612"/>
      <c r="G688" s="612"/>
    </row>
    <row r="689" spans="1:7" ht="20.100000000000001" customHeight="1" x14ac:dyDescent="0.25">
      <c r="A689" s="690">
        <v>374</v>
      </c>
      <c r="B689" s="692" t="s">
        <v>8530</v>
      </c>
      <c r="C689" s="612" t="s">
        <v>3712</v>
      </c>
      <c r="D689" s="690" t="s">
        <v>8180</v>
      </c>
      <c r="E689" s="656">
        <v>40000000</v>
      </c>
      <c r="F689" s="612"/>
      <c r="G689" s="612"/>
    </row>
    <row r="690" spans="1:7" ht="20.100000000000001" customHeight="1" x14ac:dyDescent="0.25">
      <c r="A690" s="690">
        <v>375</v>
      </c>
      <c r="B690" s="692" t="s">
        <v>2627</v>
      </c>
      <c r="C690" s="612" t="s">
        <v>3712</v>
      </c>
      <c r="D690" s="690" t="s">
        <v>8180</v>
      </c>
      <c r="E690" s="656">
        <v>40000000</v>
      </c>
      <c r="F690" s="612"/>
      <c r="G690" s="612"/>
    </row>
    <row r="691" spans="1:7" ht="20.100000000000001" customHeight="1" x14ac:dyDescent="0.25">
      <c r="A691" s="690">
        <v>376</v>
      </c>
      <c r="B691" s="692" t="s">
        <v>1496</v>
      </c>
      <c r="C691" s="612" t="s">
        <v>3712</v>
      </c>
      <c r="D691" s="690" t="s">
        <v>8180</v>
      </c>
      <c r="E691" s="656">
        <v>40000000</v>
      </c>
      <c r="F691" s="612"/>
      <c r="G691" s="612"/>
    </row>
    <row r="692" spans="1:7" ht="20.100000000000001" customHeight="1" x14ac:dyDescent="0.25">
      <c r="A692" s="690">
        <v>377</v>
      </c>
      <c r="B692" s="692" t="s">
        <v>8531</v>
      </c>
      <c r="C692" s="612" t="s">
        <v>3712</v>
      </c>
      <c r="D692" s="690" t="s">
        <v>8180</v>
      </c>
      <c r="E692" s="656">
        <v>40000000</v>
      </c>
      <c r="F692" s="612"/>
      <c r="G692" s="612"/>
    </row>
    <row r="693" spans="1:7" ht="20.100000000000001" customHeight="1" x14ac:dyDescent="0.25">
      <c r="A693" s="690">
        <v>378</v>
      </c>
      <c r="B693" s="692" t="s">
        <v>81</v>
      </c>
      <c r="C693" s="612" t="s">
        <v>3712</v>
      </c>
      <c r="D693" s="690" t="s">
        <v>8180</v>
      </c>
      <c r="E693" s="656">
        <v>40000000</v>
      </c>
      <c r="F693" s="612"/>
      <c r="G693" s="612"/>
    </row>
    <row r="694" spans="1:7" ht="20.100000000000001" customHeight="1" x14ac:dyDescent="0.25">
      <c r="A694" s="690">
        <v>379</v>
      </c>
      <c r="B694" s="692" t="s">
        <v>21</v>
      </c>
      <c r="C694" s="612" t="s">
        <v>3712</v>
      </c>
      <c r="D694" s="690" t="s">
        <v>8237</v>
      </c>
      <c r="E694" s="656">
        <v>40000000</v>
      </c>
      <c r="F694" s="612"/>
      <c r="G694" s="612"/>
    </row>
    <row r="695" spans="1:7" ht="20.100000000000001" customHeight="1" x14ac:dyDescent="0.25">
      <c r="A695" s="690">
        <v>380</v>
      </c>
      <c r="B695" s="692" t="s">
        <v>8532</v>
      </c>
      <c r="C695" s="612" t="s">
        <v>3712</v>
      </c>
      <c r="D695" s="690" t="s">
        <v>8237</v>
      </c>
      <c r="E695" s="656">
        <v>40000000</v>
      </c>
      <c r="F695" s="612"/>
      <c r="G695" s="612"/>
    </row>
    <row r="696" spans="1:7" ht="20.100000000000001" customHeight="1" x14ac:dyDescent="0.25">
      <c r="A696" s="690">
        <v>381</v>
      </c>
      <c r="B696" s="692" t="s">
        <v>2012</v>
      </c>
      <c r="C696" s="612" t="s">
        <v>3712</v>
      </c>
      <c r="D696" s="690" t="s">
        <v>8237</v>
      </c>
      <c r="E696" s="656">
        <v>40000000</v>
      </c>
      <c r="F696" s="612"/>
      <c r="G696" s="612"/>
    </row>
    <row r="697" spans="1:7" ht="20.100000000000001" customHeight="1" x14ac:dyDescent="0.25">
      <c r="A697" s="690">
        <v>382</v>
      </c>
      <c r="B697" s="692" t="s">
        <v>1483</v>
      </c>
      <c r="C697" s="612" t="s">
        <v>3712</v>
      </c>
      <c r="D697" s="690" t="s">
        <v>8237</v>
      </c>
      <c r="E697" s="612"/>
      <c r="F697" s="656">
        <v>20000000</v>
      </c>
      <c r="G697" s="612"/>
    </row>
    <row r="698" spans="1:7" ht="20.100000000000001" customHeight="1" x14ac:dyDescent="0.25">
      <c r="A698" s="690">
        <v>383</v>
      </c>
      <c r="B698" s="634" t="s">
        <v>8533</v>
      </c>
      <c r="C698" s="612" t="s">
        <v>3712</v>
      </c>
      <c r="D698" s="612" t="s">
        <v>8188</v>
      </c>
      <c r="E698" s="656">
        <v>40000000</v>
      </c>
      <c r="F698" s="612"/>
      <c r="G698" s="612"/>
    </row>
    <row r="699" spans="1:7" ht="20.100000000000001" customHeight="1" x14ac:dyDescent="0.25">
      <c r="A699" s="690">
        <v>384</v>
      </c>
      <c r="B699" s="634" t="s">
        <v>8534</v>
      </c>
      <c r="C699" s="612" t="s">
        <v>3712</v>
      </c>
      <c r="D699" s="612" t="s">
        <v>141</v>
      </c>
      <c r="E699" s="656">
        <v>40000000</v>
      </c>
      <c r="F699" s="612"/>
      <c r="G699" s="612"/>
    </row>
    <row r="700" spans="1:7" ht="20.100000000000001" customHeight="1" x14ac:dyDescent="0.25">
      <c r="A700" s="690">
        <v>385</v>
      </c>
      <c r="B700" s="634" t="s">
        <v>8535</v>
      </c>
      <c r="C700" s="612" t="s">
        <v>3712</v>
      </c>
      <c r="D700" s="612" t="s">
        <v>8218</v>
      </c>
      <c r="E700" s="612"/>
      <c r="F700" s="656">
        <v>20000000</v>
      </c>
      <c r="G700" s="612"/>
    </row>
    <row r="701" spans="1:7" ht="20.100000000000001" customHeight="1" x14ac:dyDescent="0.25">
      <c r="A701" s="690">
        <v>386</v>
      </c>
      <c r="B701" s="634" t="s">
        <v>7444</v>
      </c>
      <c r="C701" s="612" t="s">
        <v>3712</v>
      </c>
      <c r="D701" s="612" t="s">
        <v>8218</v>
      </c>
      <c r="E701" s="612"/>
      <c r="F701" s="656">
        <v>20000000</v>
      </c>
      <c r="G701" s="612"/>
    </row>
    <row r="702" spans="1:7" ht="20.100000000000001" customHeight="1" x14ac:dyDescent="0.25">
      <c r="A702" s="690">
        <v>387</v>
      </c>
      <c r="B702" s="634" t="s">
        <v>8536</v>
      </c>
      <c r="C702" s="612" t="s">
        <v>3712</v>
      </c>
      <c r="D702" s="612" t="s">
        <v>8228</v>
      </c>
      <c r="E702" s="656">
        <v>40000000</v>
      </c>
      <c r="F702" s="612"/>
      <c r="G702" s="612"/>
    </row>
    <row r="703" spans="1:7" ht="20.100000000000001" customHeight="1" x14ac:dyDescent="0.25">
      <c r="A703" s="690">
        <v>388</v>
      </c>
      <c r="B703" s="634" t="s">
        <v>8537</v>
      </c>
      <c r="C703" s="612" t="s">
        <v>3712</v>
      </c>
      <c r="D703" s="612" t="s">
        <v>8228</v>
      </c>
      <c r="E703" s="612"/>
      <c r="F703" s="656">
        <v>20000000</v>
      </c>
      <c r="G703" s="612"/>
    </row>
    <row r="704" spans="1:7" ht="20.100000000000001" customHeight="1" x14ac:dyDescent="0.25">
      <c r="A704" s="690">
        <v>389</v>
      </c>
      <c r="B704" s="634" t="s">
        <v>49</v>
      </c>
      <c r="C704" s="612" t="s">
        <v>3712</v>
      </c>
      <c r="D704" s="612" t="s">
        <v>8231</v>
      </c>
      <c r="E704" s="656">
        <v>40000000</v>
      </c>
      <c r="F704" s="612"/>
      <c r="G704" s="612"/>
    </row>
    <row r="705" spans="1:7" ht="20.100000000000001" customHeight="1" x14ac:dyDescent="0.25">
      <c r="A705" s="690">
        <v>390</v>
      </c>
      <c r="B705" s="634" t="s">
        <v>2072</v>
      </c>
      <c r="C705" s="612" t="s">
        <v>3712</v>
      </c>
      <c r="D705" s="612" t="s">
        <v>8231</v>
      </c>
      <c r="E705" s="656"/>
      <c r="F705" s="656">
        <v>20000000</v>
      </c>
      <c r="G705" s="612"/>
    </row>
    <row r="706" spans="1:7" ht="20.100000000000001" customHeight="1" x14ac:dyDescent="0.25">
      <c r="A706" s="690">
        <v>391</v>
      </c>
      <c r="B706" s="634" t="s">
        <v>75</v>
      </c>
      <c r="C706" s="612" t="s">
        <v>3712</v>
      </c>
      <c r="D706" s="612" t="s">
        <v>8196</v>
      </c>
      <c r="E706" s="656">
        <v>40000000</v>
      </c>
      <c r="F706" s="612"/>
      <c r="G706" s="612"/>
    </row>
    <row r="707" spans="1:7" ht="20.100000000000001" customHeight="1" x14ac:dyDescent="0.25">
      <c r="A707" s="690">
        <v>392</v>
      </c>
      <c r="B707" s="634" t="s">
        <v>8538</v>
      </c>
      <c r="C707" s="612" t="s">
        <v>3712</v>
      </c>
      <c r="D707" s="612" t="s">
        <v>8196</v>
      </c>
      <c r="E707" s="656">
        <v>40000000</v>
      </c>
      <c r="F707" s="612"/>
      <c r="G707" s="612"/>
    </row>
    <row r="708" spans="1:7" ht="20.100000000000001" customHeight="1" x14ac:dyDescent="0.25">
      <c r="A708" s="690">
        <v>393</v>
      </c>
      <c r="B708" s="634" t="s">
        <v>8221</v>
      </c>
      <c r="C708" s="612" t="s">
        <v>3712</v>
      </c>
      <c r="D708" s="612" t="s">
        <v>141</v>
      </c>
      <c r="E708" s="656">
        <v>40000000</v>
      </c>
      <c r="F708" s="612"/>
      <c r="G708" s="612"/>
    </row>
    <row r="709" spans="1:7" ht="20.100000000000001" customHeight="1" x14ac:dyDescent="0.25">
      <c r="A709" s="690">
        <v>394</v>
      </c>
      <c r="B709" s="634" t="s">
        <v>8539</v>
      </c>
      <c r="C709" s="612" t="s">
        <v>1922</v>
      </c>
      <c r="D709" s="612" t="s">
        <v>8215</v>
      </c>
      <c r="E709" s="656">
        <v>40000000</v>
      </c>
      <c r="F709" s="612"/>
      <c r="G709" s="612"/>
    </row>
    <row r="710" spans="1:7" ht="20.100000000000001" customHeight="1" x14ac:dyDescent="0.25">
      <c r="A710" s="690">
        <v>395</v>
      </c>
      <c r="B710" s="634" t="s">
        <v>8415</v>
      </c>
      <c r="C710" s="612" t="s">
        <v>3712</v>
      </c>
      <c r="D710" s="612" t="s">
        <v>8225</v>
      </c>
      <c r="E710" s="656">
        <v>40000000</v>
      </c>
      <c r="F710" s="612"/>
      <c r="G710" s="612"/>
    </row>
    <row r="711" spans="1:7" ht="20.100000000000001" customHeight="1" x14ac:dyDescent="0.25">
      <c r="A711" s="690">
        <v>396</v>
      </c>
      <c r="B711" s="634" t="s">
        <v>8540</v>
      </c>
      <c r="C711" s="612" t="s">
        <v>3712</v>
      </c>
      <c r="D711" s="612" t="s">
        <v>8231</v>
      </c>
      <c r="E711" s="656">
        <v>40000000</v>
      </c>
      <c r="F711" s="612"/>
      <c r="G711" s="612"/>
    </row>
    <row r="712" spans="1:7" ht="20.100000000000001" customHeight="1" x14ac:dyDescent="0.25">
      <c r="A712" s="690">
        <v>397</v>
      </c>
      <c r="B712" s="634" t="s">
        <v>8541</v>
      </c>
      <c r="C712" s="612" t="s">
        <v>3712</v>
      </c>
      <c r="D712" s="612" t="s">
        <v>8180</v>
      </c>
      <c r="E712" s="656">
        <v>40000000</v>
      </c>
      <c r="F712" s="612"/>
      <c r="G712" s="612"/>
    </row>
    <row r="714" spans="1:7" ht="45.75" customHeight="1" x14ac:dyDescent="0.25">
      <c r="A714" s="594" t="s">
        <v>8542</v>
      </c>
      <c r="B714" s="594"/>
      <c r="C714" s="594"/>
      <c r="D714" s="594"/>
      <c r="E714" s="594"/>
      <c r="F714" s="594"/>
      <c r="G714" s="594"/>
    </row>
  </sheetData>
  <mergeCells count="5">
    <mergeCell ref="A1:G1"/>
    <mergeCell ref="A2:G2"/>
    <mergeCell ref="A3:G3"/>
    <mergeCell ref="A4:G4"/>
    <mergeCell ref="A714:G714"/>
  </mergeCell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R24"/>
  <sheetViews>
    <sheetView workbookViewId="0">
      <selection activeCell="B5" sqref="B5:B9"/>
    </sheetView>
  </sheetViews>
  <sheetFormatPr defaultRowHeight="15" x14ac:dyDescent="0.25"/>
  <cols>
    <col min="1" max="1" width="5" customWidth="1"/>
    <col min="2" max="2" width="22.28515625" customWidth="1"/>
    <col min="17" max="17" width="8.7109375" customWidth="1"/>
    <col min="22" max="22" width="12.5703125" customWidth="1"/>
  </cols>
  <sheetData>
    <row r="1" spans="1:44" ht="18.75" x14ac:dyDescent="0.25">
      <c r="A1" s="557" t="s">
        <v>8543</v>
      </c>
      <c r="B1" s="557"/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557"/>
      <c r="O1" s="557"/>
      <c r="P1" s="557"/>
      <c r="Q1" s="557"/>
      <c r="R1" s="557"/>
      <c r="S1" s="557"/>
      <c r="T1" s="557"/>
      <c r="U1" s="557"/>
      <c r="V1" s="557"/>
      <c r="W1" s="557"/>
      <c r="X1" s="557"/>
      <c r="Y1" s="557"/>
      <c r="Z1" s="557"/>
      <c r="AA1" s="557"/>
      <c r="AB1" s="557"/>
      <c r="AC1" s="557"/>
      <c r="AD1" s="557"/>
      <c r="AE1" s="557"/>
      <c r="AF1" s="557"/>
      <c r="AG1" s="557"/>
      <c r="AH1" s="557"/>
      <c r="AI1" s="557"/>
      <c r="AJ1" s="557"/>
      <c r="AK1" s="557"/>
      <c r="AL1" s="557"/>
      <c r="AM1" s="557"/>
      <c r="AN1" s="557"/>
      <c r="AO1" s="557"/>
      <c r="AP1" s="557"/>
      <c r="AQ1" s="46"/>
      <c r="AR1" s="46"/>
    </row>
    <row r="2" spans="1:44" ht="18.75" x14ac:dyDescent="0.25">
      <c r="A2" s="558" t="s">
        <v>8544</v>
      </c>
      <c r="B2" s="558"/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58"/>
      <c r="V2" s="558"/>
      <c r="W2" s="558"/>
      <c r="X2" s="558"/>
      <c r="Y2" s="558"/>
      <c r="Z2" s="558"/>
      <c r="AA2" s="558"/>
      <c r="AB2" s="558"/>
      <c r="AC2" s="558"/>
      <c r="AD2" s="558"/>
      <c r="AE2" s="558"/>
      <c r="AF2" s="558"/>
      <c r="AG2" s="558"/>
      <c r="AH2" s="558"/>
      <c r="AI2" s="558"/>
      <c r="AJ2" s="558"/>
      <c r="AK2" s="558"/>
      <c r="AL2" s="558"/>
      <c r="AM2" s="558"/>
      <c r="AN2" s="558"/>
      <c r="AO2" s="558"/>
      <c r="AP2" s="558"/>
      <c r="AQ2" s="46"/>
      <c r="AR2" s="46"/>
    </row>
    <row r="3" spans="1:44" ht="16.5" x14ac:dyDescent="0.25">
      <c r="A3" s="559" t="s">
        <v>1933</v>
      </c>
      <c r="B3" s="559"/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  <c r="S3" s="559"/>
      <c r="T3" s="559"/>
      <c r="U3" s="559"/>
      <c r="V3" s="559"/>
      <c r="W3" s="559"/>
      <c r="X3" s="559"/>
      <c r="Y3" s="559"/>
      <c r="Z3" s="559"/>
      <c r="AA3" s="559"/>
      <c r="AB3" s="559"/>
      <c r="AC3" s="559"/>
      <c r="AD3" s="559"/>
      <c r="AE3" s="559"/>
      <c r="AF3" s="559"/>
      <c r="AG3" s="559"/>
      <c r="AH3" s="559"/>
      <c r="AI3" s="559"/>
      <c r="AJ3" s="559"/>
      <c r="AK3" s="559"/>
      <c r="AL3" s="559"/>
      <c r="AM3" s="559"/>
      <c r="AN3" s="559"/>
      <c r="AO3" s="559"/>
      <c r="AP3" s="559"/>
      <c r="AQ3" s="559"/>
      <c r="AR3" s="559"/>
    </row>
    <row r="4" spans="1:44" ht="8.25" customHeight="1" x14ac:dyDescent="0.25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77"/>
      <c r="AE4" s="77"/>
      <c r="AF4" s="77"/>
      <c r="AG4" s="46"/>
      <c r="AH4" s="46"/>
      <c r="AI4" s="46"/>
      <c r="AJ4" s="46"/>
      <c r="AK4" s="46"/>
      <c r="AL4" s="46"/>
      <c r="AM4" s="46"/>
      <c r="AN4" s="46"/>
      <c r="AO4" s="78"/>
      <c r="AP4" s="46"/>
      <c r="AQ4" s="46"/>
      <c r="AR4" s="46"/>
    </row>
    <row r="5" spans="1:44" ht="51" customHeight="1" x14ac:dyDescent="0.25">
      <c r="A5" s="556" t="s">
        <v>1936</v>
      </c>
      <c r="B5" s="556" t="s">
        <v>8545</v>
      </c>
      <c r="C5" s="556" t="s">
        <v>8546</v>
      </c>
      <c r="D5" s="556"/>
      <c r="E5" s="556"/>
      <c r="F5" s="560" t="s">
        <v>8547</v>
      </c>
      <c r="G5" s="561"/>
      <c r="H5" s="561"/>
      <c r="I5" s="561"/>
      <c r="J5" s="561"/>
      <c r="K5" s="561"/>
      <c r="L5" s="561"/>
      <c r="M5" s="561"/>
      <c r="N5" s="561"/>
      <c r="O5" s="561"/>
      <c r="P5" s="561"/>
      <c r="Q5" s="561"/>
      <c r="R5" s="562"/>
      <c r="S5" s="556" t="s">
        <v>8548</v>
      </c>
      <c r="T5" s="556"/>
      <c r="U5" s="556"/>
      <c r="V5" s="556"/>
      <c r="W5" s="556"/>
      <c r="X5" s="556"/>
      <c r="Y5" s="556"/>
      <c r="Z5" s="556"/>
      <c r="AA5" s="556"/>
      <c r="AB5" s="556"/>
      <c r="AC5" s="556"/>
      <c r="AD5" s="556"/>
      <c r="AE5" s="556"/>
      <c r="AF5" s="556"/>
      <c r="AG5" s="556"/>
      <c r="AH5" s="556"/>
      <c r="AI5" s="556"/>
      <c r="AJ5" s="563"/>
      <c r="AK5" s="563"/>
      <c r="AL5" s="563"/>
      <c r="AM5" s="563"/>
      <c r="AN5" s="563"/>
      <c r="AO5" s="563"/>
      <c r="AP5" s="563"/>
      <c r="AQ5" s="564" t="s">
        <v>8549</v>
      </c>
      <c r="AR5" s="564"/>
    </row>
    <row r="6" spans="1:44" ht="27" customHeight="1" x14ac:dyDescent="0.25">
      <c r="A6" s="556"/>
      <c r="B6" s="556"/>
      <c r="C6" s="556" t="s">
        <v>8550</v>
      </c>
      <c r="D6" s="556" t="s">
        <v>8551</v>
      </c>
      <c r="E6" s="556" t="s">
        <v>8552</v>
      </c>
      <c r="F6" s="556" t="s">
        <v>8553</v>
      </c>
      <c r="G6" s="556"/>
      <c r="H6" s="556"/>
      <c r="I6" s="556" t="s">
        <v>8554</v>
      </c>
      <c r="J6" s="556"/>
      <c r="K6" s="556" t="s">
        <v>8555</v>
      </c>
      <c r="L6" s="556" t="s">
        <v>8551</v>
      </c>
      <c r="M6" s="556" t="s">
        <v>8552</v>
      </c>
      <c r="N6" s="560" t="s">
        <v>8556</v>
      </c>
      <c r="O6" s="561"/>
      <c r="P6" s="561"/>
      <c r="Q6" s="561"/>
      <c r="R6" s="562"/>
      <c r="S6" s="556" t="s">
        <v>8557</v>
      </c>
      <c r="T6" s="556"/>
      <c r="U6" s="556"/>
      <c r="V6" s="556"/>
      <c r="W6" s="560" t="s">
        <v>8558</v>
      </c>
      <c r="X6" s="562"/>
      <c r="Y6" s="556" t="s">
        <v>8553</v>
      </c>
      <c r="Z6" s="556"/>
      <c r="AA6" s="556"/>
      <c r="AB6" s="556" t="s">
        <v>8554</v>
      </c>
      <c r="AC6" s="556"/>
      <c r="AD6" s="556" t="s">
        <v>8555</v>
      </c>
      <c r="AE6" s="556" t="s">
        <v>8551</v>
      </c>
      <c r="AF6" s="556" t="s">
        <v>8552</v>
      </c>
      <c r="AG6" s="556" t="s">
        <v>8556</v>
      </c>
      <c r="AH6" s="556"/>
      <c r="AI6" s="556"/>
      <c r="AJ6" s="560" t="s">
        <v>8559</v>
      </c>
      <c r="AK6" s="561"/>
      <c r="AL6" s="561"/>
      <c r="AM6" s="561"/>
      <c r="AN6" s="561"/>
      <c r="AO6" s="561"/>
      <c r="AP6" s="562"/>
      <c r="AQ6" s="563" t="s">
        <v>8560</v>
      </c>
      <c r="AR6" s="563" t="s">
        <v>8561</v>
      </c>
    </row>
    <row r="7" spans="1:44" ht="38.25" customHeight="1" x14ac:dyDescent="0.25">
      <c r="A7" s="556"/>
      <c r="B7" s="556"/>
      <c r="C7" s="556"/>
      <c r="D7" s="556"/>
      <c r="E7" s="556"/>
      <c r="F7" s="556" t="s">
        <v>8562</v>
      </c>
      <c r="G7" s="556" t="s">
        <v>8551</v>
      </c>
      <c r="H7" s="556" t="s">
        <v>8563</v>
      </c>
      <c r="I7" s="556" t="s">
        <v>8564</v>
      </c>
      <c r="J7" s="556" t="s">
        <v>8565</v>
      </c>
      <c r="K7" s="556"/>
      <c r="L7" s="556"/>
      <c r="M7" s="556"/>
      <c r="N7" s="563" t="s">
        <v>8566</v>
      </c>
      <c r="O7" s="563" t="s">
        <v>8551</v>
      </c>
      <c r="P7" s="563" t="s">
        <v>8563</v>
      </c>
      <c r="Q7" s="563" t="s">
        <v>8567</v>
      </c>
      <c r="R7" s="563" t="s">
        <v>8568</v>
      </c>
      <c r="S7" s="556" t="s">
        <v>8550</v>
      </c>
      <c r="T7" s="556" t="s">
        <v>8551</v>
      </c>
      <c r="U7" s="556" t="s">
        <v>8552</v>
      </c>
      <c r="V7" s="556" t="s">
        <v>8569</v>
      </c>
      <c r="W7" s="563" t="s">
        <v>8570</v>
      </c>
      <c r="X7" s="563" t="s">
        <v>8571</v>
      </c>
      <c r="Y7" s="556" t="s">
        <v>8562</v>
      </c>
      <c r="Z7" s="556" t="s">
        <v>8551</v>
      </c>
      <c r="AA7" s="556" t="s">
        <v>8563</v>
      </c>
      <c r="AB7" s="556" t="s">
        <v>8564</v>
      </c>
      <c r="AC7" s="556" t="s">
        <v>8565</v>
      </c>
      <c r="AD7" s="556"/>
      <c r="AE7" s="556"/>
      <c r="AF7" s="556"/>
      <c r="AG7" s="556" t="s">
        <v>8566</v>
      </c>
      <c r="AH7" s="556" t="s">
        <v>8551</v>
      </c>
      <c r="AI7" s="556" t="s">
        <v>8563</v>
      </c>
      <c r="AJ7" s="556" t="s">
        <v>8572</v>
      </c>
      <c r="AK7" s="556"/>
      <c r="AL7" s="556" t="s">
        <v>8573</v>
      </c>
      <c r="AM7" s="556"/>
      <c r="AN7" s="556" t="s">
        <v>8574</v>
      </c>
      <c r="AO7" s="556"/>
      <c r="AP7" s="563" t="s">
        <v>8575</v>
      </c>
      <c r="AQ7" s="565"/>
      <c r="AR7" s="565"/>
    </row>
    <row r="8" spans="1:44" x14ac:dyDescent="0.25">
      <c r="A8" s="556"/>
      <c r="B8" s="556"/>
      <c r="C8" s="556"/>
      <c r="D8" s="556"/>
      <c r="E8" s="556"/>
      <c r="F8" s="556"/>
      <c r="G8" s="556"/>
      <c r="H8" s="556"/>
      <c r="I8" s="556"/>
      <c r="J8" s="556"/>
      <c r="K8" s="556"/>
      <c r="L8" s="556"/>
      <c r="M8" s="556"/>
      <c r="N8" s="565"/>
      <c r="O8" s="565"/>
      <c r="P8" s="565"/>
      <c r="Q8" s="565"/>
      <c r="R8" s="565"/>
      <c r="S8" s="556"/>
      <c r="T8" s="556"/>
      <c r="U8" s="556"/>
      <c r="V8" s="556"/>
      <c r="W8" s="565"/>
      <c r="X8" s="565"/>
      <c r="Y8" s="556"/>
      <c r="Z8" s="556"/>
      <c r="AA8" s="556"/>
      <c r="AB8" s="556"/>
      <c r="AC8" s="556"/>
      <c r="AD8" s="556"/>
      <c r="AE8" s="556"/>
      <c r="AF8" s="556"/>
      <c r="AG8" s="556"/>
      <c r="AH8" s="556"/>
      <c r="AI8" s="556"/>
      <c r="AJ8" s="556" t="s">
        <v>8576</v>
      </c>
      <c r="AK8" s="556" t="s">
        <v>8577</v>
      </c>
      <c r="AL8" s="556" t="s">
        <v>8576</v>
      </c>
      <c r="AM8" s="556" t="s">
        <v>8577</v>
      </c>
      <c r="AN8" s="556" t="s">
        <v>8549</v>
      </c>
      <c r="AO8" s="556" t="s">
        <v>1914</v>
      </c>
      <c r="AP8" s="565"/>
      <c r="AQ8" s="565"/>
      <c r="AR8" s="565"/>
    </row>
    <row r="9" spans="1:44" ht="54.75" customHeight="1" x14ac:dyDescent="0.25">
      <c r="A9" s="556"/>
      <c r="B9" s="556"/>
      <c r="C9" s="556"/>
      <c r="D9" s="556"/>
      <c r="E9" s="556"/>
      <c r="F9" s="556"/>
      <c r="G9" s="556"/>
      <c r="H9" s="556"/>
      <c r="I9" s="556"/>
      <c r="J9" s="556"/>
      <c r="K9" s="556"/>
      <c r="L9" s="556"/>
      <c r="M9" s="556"/>
      <c r="N9" s="566"/>
      <c r="O9" s="566"/>
      <c r="P9" s="566"/>
      <c r="Q9" s="566"/>
      <c r="R9" s="566"/>
      <c r="S9" s="556"/>
      <c r="T9" s="556"/>
      <c r="U9" s="556"/>
      <c r="V9" s="556"/>
      <c r="W9" s="566"/>
      <c r="X9" s="566"/>
      <c r="Y9" s="556"/>
      <c r="Z9" s="556"/>
      <c r="AA9" s="556"/>
      <c r="AB9" s="556"/>
      <c r="AC9" s="556"/>
      <c r="AD9" s="556"/>
      <c r="AE9" s="556"/>
      <c r="AF9" s="556"/>
      <c r="AG9" s="556"/>
      <c r="AH9" s="556"/>
      <c r="AI9" s="556"/>
      <c r="AJ9" s="556"/>
      <c r="AK9" s="556"/>
      <c r="AL9" s="556"/>
      <c r="AM9" s="556"/>
      <c r="AN9" s="556"/>
      <c r="AO9" s="556"/>
      <c r="AP9" s="566"/>
      <c r="AQ9" s="566"/>
      <c r="AR9" s="566"/>
    </row>
    <row r="10" spans="1:44" ht="38.25" x14ac:dyDescent="0.25">
      <c r="A10" s="80" t="s">
        <v>4</v>
      </c>
      <c r="B10" s="80" t="s">
        <v>5</v>
      </c>
      <c r="C10" s="80" t="s">
        <v>1380</v>
      </c>
      <c r="D10" s="80" t="s">
        <v>1381</v>
      </c>
      <c r="E10" s="80" t="s">
        <v>6</v>
      </c>
      <c r="F10" s="80" t="s">
        <v>7</v>
      </c>
      <c r="G10" s="80" t="s">
        <v>1931</v>
      </c>
      <c r="H10" s="80" t="s">
        <v>8578</v>
      </c>
      <c r="I10" s="80" t="s">
        <v>8579</v>
      </c>
      <c r="J10" s="80" t="s">
        <v>8580</v>
      </c>
      <c r="K10" s="80" t="s">
        <v>8581</v>
      </c>
      <c r="L10" s="80" t="s">
        <v>8582</v>
      </c>
      <c r="M10" s="80" t="s">
        <v>8583</v>
      </c>
      <c r="N10" s="80" t="s">
        <v>8584</v>
      </c>
      <c r="O10" s="80" t="s">
        <v>8585</v>
      </c>
      <c r="P10" s="80" t="s">
        <v>8586</v>
      </c>
      <c r="Q10" s="80" t="s">
        <v>8587</v>
      </c>
      <c r="R10" s="80" t="s">
        <v>8588</v>
      </c>
      <c r="S10" s="80" t="s">
        <v>8589</v>
      </c>
      <c r="T10" s="80" t="s">
        <v>8590</v>
      </c>
      <c r="U10" s="81" t="s">
        <v>8591</v>
      </c>
      <c r="V10" s="80" t="s">
        <v>8592</v>
      </c>
      <c r="W10" s="80" t="s">
        <v>8593</v>
      </c>
      <c r="X10" s="80" t="s">
        <v>8594</v>
      </c>
      <c r="Y10" s="80" t="s">
        <v>8595</v>
      </c>
      <c r="Z10" s="80" t="s">
        <v>8596</v>
      </c>
      <c r="AA10" s="80" t="s">
        <v>8597</v>
      </c>
      <c r="AB10" s="80" t="s">
        <v>8598</v>
      </c>
      <c r="AC10" s="80" t="s">
        <v>8599</v>
      </c>
      <c r="AD10" s="80" t="s">
        <v>8600</v>
      </c>
      <c r="AE10" s="80" t="s">
        <v>8601</v>
      </c>
      <c r="AF10" s="80" t="s">
        <v>8602</v>
      </c>
      <c r="AG10" s="80" t="s">
        <v>8603</v>
      </c>
      <c r="AH10" s="80" t="s">
        <v>8604</v>
      </c>
      <c r="AI10" s="80" t="s">
        <v>8605</v>
      </c>
      <c r="AJ10" s="80" t="s">
        <v>8606</v>
      </c>
      <c r="AK10" s="80" t="s">
        <v>8607</v>
      </c>
      <c r="AL10" s="80" t="s">
        <v>8608</v>
      </c>
      <c r="AM10" s="81" t="s">
        <v>8609</v>
      </c>
      <c r="AN10" s="80" t="s">
        <v>8610</v>
      </c>
      <c r="AO10" s="81" t="s">
        <v>8611</v>
      </c>
      <c r="AP10" s="81" t="s">
        <v>8612</v>
      </c>
      <c r="AQ10" s="81" t="s">
        <v>8613</v>
      </c>
      <c r="AR10" s="81" t="s">
        <v>8613</v>
      </c>
    </row>
    <row r="11" spans="1:44" ht="24" customHeight="1" x14ac:dyDescent="0.25">
      <c r="A11" s="82"/>
      <c r="B11" s="83" t="s">
        <v>8566</v>
      </c>
      <c r="C11" s="84">
        <f>SUM(C12:C23)</f>
        <v>9539</v>
      </c>
      <c r="D11" s="84">
        <f t="shared" ref="D11:R11" si="0">SUM(D12:D24)</f>
        <v>3561</v>
      </c>
      <c r="E11" s="84">
        <f t="shared" si="0"/>
        <v>5978</v>
      </c>
      <c r="F11" s="84">
        <f t="shared" si="0"/>
        <v>570</v>
      </c>
      <c r="G11" s="84">
        <f t="shared" si="0"/>
        <v>265</v>
      </c>
      <c r="H11" s="84">
        <f t="shared" si="0"/>
        <v>305</v>
      </c>
      <c r="I11" s="84">
        <f t="shared" si="0"/>
        <v>70</v>
      </c>
      <c r="J11" s="84">
        <f t="shared" si="0"/>
        <v>894</v>
      </c>
      <c r="K11" s="84">
        <f t="shared" si="0"/>
        <v>8969</v>
      </c>
      <c r="L11" s="84">
        <f t="shared" si="0"/>
        <v>4120</v>
      </c>
      <c r="M11" s="84">
        <f t="shared" si="0"/>
        <v>4849</v>
      </c>
      <c r="N11" s="84">
        <f t="shared" si="0"/>
        <v>2154</v>
      </c>
      <c r="O11" s="84">
        <f t="shared" si="0"/>
        <v>2096</v>
      </c>
      <c r="P11" s="84">
        <f t="shared" si="0"/>
        <v>58</v>
      </c>
      <c r="Q11" s="84">
        <f t="shared" si="0"/>
        <v>85000</v>
      </c>
      <c r="R11" s="84">
        <f t="shared" si="0"/>
        <v>120</v>
      </c>
      <c r="S11" s="84">
        <f>SUM(S12:S23)</f>
        <v>6815</v>
      </c>
      <c r="T11" s="84">
        <f>SUM(T12:T24)</f>
        <v>2024</v>
      </c>
      <c r="U11" s="84">
        <f>SUM(U12:U24)</f>
        <v>4791</v>
      </c>
      <c r="V11" s="84">
        <f>SUM(V12:V24)</f>
        <v>176020</v>
      </c>
      <c r="W11" s="84">
        <f>SUM(W12:W24)</f>
        <v>2</v>
      </c>
      <c r="X11" s="84">
        <f>SUM(X12:X24)</f>
        <v>6817</v>
      </c>
      <c r="Y11" s="84">
        <f t="shared" ref="Y11:AF11" si="1">SUM(Y12:Y24)</f>
        <v>1262</v>
      </c>
      <c r="Z11" s="84">
        <f t="shared" si="1"/>
        <v>258</v>
      </c>
      <c r="AA11" s="84">
        <f t="shared" si="1"/>
        <v>1004</v>
      </c>
      <c r="AB11" s="84">
        <f t="shared" si="1"/>
        <v>302</v>
      </c>
      <c r="AC11" s="84">
        <f t="shared" si="1"/>
        <v>332</v>
      </c>
      <c r="AD11" s="84">
        <f t="shared" si="1"/>
        <v>5555</v>
      </c>
      <c r="AE11" s="84">
        <f t="shared" si="1"/>
        <v>1773</v>
      </c>
      <c r="AF11" s="84">
        <f t="shared" si="1"/>
        <v>3782</v>
      </c>
      <c r="AG11" s="84">
        <f>SUM(AG12:AG24)</f>
        <v>5555</v>
      </c>
      <c r="AH11" s="84">
        <f>SUM(AH12:AH24)</f>
        <v>1773</v>
      </c>
      <c r="AI11" s="84">
        <f>SUM(AI12:AI24)</f>
        <v>3782</v>
      </c>
      <c r="AJ11" s="84">
        <f t="shared" ref="AJ11:AR11" si="2">SUM(AJ12:AJ24)</f>
        <v>1725</v>
      </c>
      <c r="AK11" s="84">
        <f t="shared" si="2"/>
        <v>3609</v>
      </c>
      <c r="AL11" s="84">
        <f t="shared" si="2"/>
        <v>48</v>
      </c>
      <c r="AM11" s="84">
        <f t="shared" si="2"/>
        <v>173</v>
      </c>
      <c r="AN11" s="84">
        <f t="shared" si="2"/>
        <v>141170</v>
      </c>
      <c r="AO11" s="84">
        <f t="shared" si="2"/>
        <v>5380</v>
      </c>
      <c r="AP11" s="84">
        <f t="shared" si="2"/>
        <v>34850</v>
      </c>
      <c r="AQ11" s="84">
        <f t="shared" si="2"/>
        <v>28660</v>
      </c>
      <c r="AR11" s="84">
        <f t="shared" si="2"/>
        <v>6310</v>
      </c>
    </row>
    <row r="12" spans="1:44" ht="22.5" customHeight="1" x14ac:dyDescent="0.25">
      <c r="A12" s="82">
        <v>1</v>
      </c>
      <c r="B12" s="85" t="s">
        <v>8614</v>
      </c>
      <c r="C12" s="86">
        <f>D12+E12</f>
        <v>1116</v>
      </c>
      <c r="D12" s="86">
        <v>479</v>
      </c>
      <c r="E12" s="86">
        <v>637</v>
      </c>
      <c r="F12" s="86">
        <f>G12+H12</f>
        <v>160</v>
      </c>
      <c r="G12" s="86">
        <v>67</v>
      </c>
      <c r="H12" s="86">
        <v>93</v>
      </c>
      <c r="I12" s="86">
        <v>0</v>
      </c>
      <c r="J12" s="86">
        <v>59</v>
      </c>
      <c r="K12" s="87">
        <f>L12+M12</f>
        <v>956</v>
      </c>
      <c r="L12" s="87">
        <v>471</v>
      </c>
      <c r="M12" s="86">
        <v>485</v>
      </c>
      <c r="N12" s="86">
        <f>O12+P12</f>
        <v>289</v>
      </c>
      <c r="O12" s="86">
        <v>289</v>
      </c>
      <c r="P12" s="86">
        <v>0</v>
      </c>
      <c r="Q12" s="86">
        <f t="shared" ref="Q12:Q23" si="3">O12*40+P12*20</f>
        <v>11560</v>
      </c>
      <c r="R12" s="86"/>
      <c r="S12" s="86">
        <f>T12+U12</f>
        <v>667</v>
      </c>
      <c r="T12" s="86">
        <v>182</v>
      </c>
      <c r="U12" s="86">
        <v>485</v>
      </c>
      <c r="V12" s="86">
        <v>16340</v>
      </c>
      <c r="W12" s="86"/>
      <c r="X12" s="86">
        <f>S12+W12</f>
        <v>667</v>
      </c>
      <c r="Y12" s="86">
        <f>Z12+AA12</f>
        <v>126</v>
      </c>
      <c r="Z12" s="86">
        <f>11+(203-184)</f>
        <v>30</v>
      </c>
      <c r="AA12" s="86">
        <f>90+(363-357)</f>
        <v>96</v>
      </c>
      <c r="AB12" s="86">
        <v>16</v>
      </c>
      <c r="AC12" s="86">
        <v>68</v>
      </c>
      <c r="AD12" s="87">
        <f>AE12+AF12</f>
        <v>541</v>
      </c>
      <c r="AE12" s="87">
        <v>184</v>
      </c>
      <c r="AF12" s="86">
        <v>357</v>
      </c>
      <c r="AG12" s="86">
        <f>AH12+AI12</f>
        <v>541</v>
      </c>
      <c r="AH12" s="86">
        <v>184</v>
      </c>
      <c r="AI12" s="86">
        <v>357</v>
      </c>
      <c r="AJ12" s="86">
        <v>184</v>
      </c>
      <c r="AK12" s="86">
        <v>357</v>
      </c>
      <c r="AL12" s="86">
        <v>0</v>
      </c>
      <c r="AM12" s="88">
        <v>0</v>
      </c>
      <c r="AN12" s="87">
        <f>AJ12*40+AK12*20</f>
        <v>14500</v>
      </c>
      <c r="AO12" s="87">
        <v>0</v>
      </c>
      <c r="AP12" s="87">
        <f>V12-AN12</f>
        <v>1840</v>
      </c>
      <c r="AQ12" s="87">
        <v>1400</v>
      </c>
      <c r="AR12" s="87">
        <v>440</v>
      </c>
    </row>
    <row r="13" spans="1:44" ht="24.75" customHeight="1" x14ac:dyDescent="0.25">
      <c r="A13" s="82">
        <v>2</v>
      </c>
      <c r="B13" s="85" t="s">
        <v>8615</v>
      </c>
      <c r="C13" s="86">
        <f t="shared" ref="C13:C23" si="4">D13+E13</f>
        <v>1766</v>
      </c>
      <c r="D13" s="86">
        <v>768</v>
      </c>
      <c r="E13" s="86">
        <v>998</v>
      </c>
      <c r="F13" s="86">
        <f t="shared" ref="F13:F23" si="5">G13+H13</f>
        <v>60</v>
      </c>
      <c r="G13" s="86">
        <v>14</v>
      </c>
      <c r="H13" s="86">
        <v>46</v>
      </c>
      <c r="I13" s="86">
        <v>1</v>
      </c>
      <c r="J13" s="86">
        <v>1</v>
      </c>
      <c r="K13" s="87">
        <f t="shared" ref="K13:K23" si="6">L13+M13</f>
        <v>1706</v>
      </c>
      <c r="L13" s="87">
        <v>754</v>
      </c>
      <c r="M13" s="86">
        <v>952</v>
      </c>
      <c r="N13" s="86">
        <f>O13+P13</f>
        <v>464</v>
      </c>
      <c r="O13" s="86">
        <v>463</v>
      </c>
      <c r="P13" s="86">
        <v>1</v>
      </c>
      <c r="Q13" s="86">
        <f t="shared" si="3"/>
        <v>18540</v>
      </c>
      <c r="R13" s="86"/>
      <c r="S13" s="86">
        <f t="shared" ref="S13:S23" si="7">T13+U13</f>
        <v>1242</v>
      </c>
      <c r="T13" s="86">
        <v>291</v>
      </c>
      <c r="U13" s="86">
        <v>951</v>
      </c>
      <c r="V13" s="86">
        <v>29660</v>
      </c>
      <c r="W13" s="86"/>
      <c r="X13" s="86">
        <f t="shared" ref="X13:X23" si="8">S13+W13</f>
        <v>1242</v>
      </c>
      <c r="Y13" s="86">
        <f t="shared" ref="Y13:Y22" si="9">Z13+AA13</f>
        <v>180</v>
      </c>
      <c r="Z13" s="86">
        <v>20</v>
      </c>
      <c r="AA13" s="86">
        <v>160</v>
      </c>
      <c r="AB13" s="86">
        <v>58</v>
      </c>
      <c r="AC13" s="86">
        <v>11</v>
      </c>
      <c r="AD13" s="87">
        <f t="shared" ref="AD13:AD23" si="10">AE13+AF13</f>
        <v>1062</v>
      </c>
      <c r="AE13" s="87">
        <v>224</v>
      </c>
      <c r="AF13" s="86">
        <v>838</v>
      </c>
      <c r="AG13" s="86">
        <f t="shared" ref="AG13:AG23" si="11">AH13+AI13</f>
        <v>1062</v>
      </c>
      <c r="AH13" s="86">
        <v>224</v>
      </c>
      <c r="AI13" s="86">
        <v>838</v>
      </c>
      <c r="AJ13" s="86">
        <v>215</v>
      </c>
      <c r="AK13" s="86">
        <v>789</v>
      </c>
      <c r="AL13" s="86">
        <v>9</v>
      </c>
      <c r="AM13" s="88">
        <v>49</v>
      </c>
      <c r="AN13" s="87">
        <v>24370</v>
      </c>
      <c r="AO13" s="87">
        <f>AL13*40+AM13*20</f>
        <v>1340</v>
      </c>
      <c r="AP13" s="87">
        <f>V13-AN13</f>
        <v>5290</v>
      </c>
      <c r="AQ13" s="88">
        <v>0</v>
      </c>
      <c r="AR13" s="87">
        <v>5290</v>
      </c>
    </row>
    <row r="14" spans="1:44" ht="21.75" customHeight="1" x14ac:dyDescent="0.25">
      <c r="A14" s="82">
        <v>3</v>
      </c>
      <c r="B14" s="85" t="s">
        <v>8616</v>
      </c>
      <c r="C14" s="86">
        <f t="shared" si="4"/>
        <v>786</v>
      </c>
      <c r="D14" s="86">
        <v>197</v>
      </c>
      <c r="E14" s="86">
        <v>589</v>
      </c>
      <c r="F14" s="86">
        <f t="shared" si="5"/>
        <v>4</v>
      </c>
      <c r="G14" s="86">
        <v>3</v>
      </c>
      <c r="H14" s="86">
        <v>1</v>
      </c>
      <c r="I14" s="86">
        <v>7</v>
      </c>
      <c r="J14" s="86">
        <v>52</v>
      </c>
      <c r="K14" s="87">
        <f t="shared" si="6"/>
        <v>782</v>
      </c>
      <c r="L14" s="87">
        <v>239</v>
      </c>
      <c r="M14" s="86">
        <v>543</v>
      </c>
      <c r="N14" s="86">
        <f t="shared" ref="N14:N23" si="12">O14+P14</f>
        <v>122</v>
      </c>
      <c r="O14" s="86">
        <v>116</v>
      </c>
      <c r="P14" s="86">
        <v>6</v>
      </c>
      <c r="Q14" s="86">
        <f t="shared" si="3"/>
        <v>4760</v>
      </c>
      <c r="R14" s="86"/>
      <c r="S14" s="86">
        <f t="shared" si="7"/>
        <v>660</v>
      </c>
      <c r="T14" s="86">
        <v>123</v>
      </c>
      <c r="U14" s="86">
        <v>537</v>
      </c>
      <c r="V14" s="86">
        <v>14920</v>
      </c>
      <c r="W14" s="86"/>
      <c r="X14" s="86">
        <f t="shared" si="8"/>
        <v>660</v>
      </c>
      <c r="Y14" s="86">
        <f t="shared" si="9"/>
        <v>75</v>
      </c>
      <c r="Z14" s="86">
        <f>13+(152-147)</f>
        <v>18</v>
      </c>
      <c r="AA14" s="86">
        <f>36+(459-438)</f>
        <v>57</v>
      </c>
      <c r="AB14" s="86">
        <v>24</v>
      </c>
      <c r="AC14" s="86">
        <v>66</v>
      </c>
      <c r="AD14" s="87">
        <f t="shared" si="10"/>
        <v>585</v>
      </c>
      <c r="AE14" s="87">
        <v>147</v>
      </c>
      <c r="AF14" s="86">
        <v>438</v>
      </c>
      <c r="AG14" s="86">
        <f t="shared" si="11"/>
        <v>585</v>
      </c>
      <c r="AH14" s="86">
        <v>147</v>
      </c>
      <c r="AI14" s="86">
        <v>438</v>
      </c>
      <c r="AJ14" s="86">
        <v>141</v>
      </c>
      <c r="AK14" s="86">
        <v>413</v>
      </c>
      <c r="AL14" s="86">
        <v>6</v>
      </c>
      <c r="AM14" s="88">
        <v>25</v>
      </c>
      <c r="AN14" s="87">
        <v>13900</v>
      </c>
      <c r="AO14" s="87">
        <v>740</v>
      </c>
      <c r="AP14" s="87">
        <v>1020</v>
      </c>
      <c r="AQ14" s="87">
        <v>560</v>
      </c>
      <c r="AR14" s="87">
        <v>460</v>
      </c>
    </row>
    <row r="15" spans="1:44" ht="23.25" customHeight="1" x14ac:dyDescent="0.25">
      <c r="A15" s="82">
        <v>4</v>
      </c>
      <c r="B15" s="85" t="s">
        <v>8617</v>
      </c>
      <c r="C15" s="86">
        <f t="shared" si="4"/>
        <v>882</v>
      </c>
      <c r="D15" s="86">
        <v>367</v>
      </c>
      <c r="E15" s="86">
        <v>515</v>
      </c>
      <c r="F15" s="86">
        <f t="shared" si="5"/>
        <v>5</v>
      </c>
      <c r="G15" s="86">
        <v>5</v>
      </c>
      <c r="H15" s="86">
        <v>0</v>
      </c>
      <c r="I15" s="86">
        <v>6</v>
      </c>
      <c r="J15" s="86">
        <v>95</v>
      </c>
      <c r="K15" s="87">
        <f t="shared" si="6"/>
        <v>877</v>
      </c>
      <c r="L15" s="87">
        <f>454-3</f>
        <v>451</v>
      </c>
      <c r="M15" s="86">
        <v>426</v>
      </c>
      <c r="N15" s="86">
        <v>218</v>
      </c>
      <c r="O15" s="86">
        <v>218</v>
      </c>
      <c r="P15" s="86">
        <v>0</v>
      </c>
      <c r="Q15" s="86">
        <f t="shared" si="3"/>
        <v>8720</v>
      </c>
      <c r="R15" s="86">
        <f>3*40</f>
        <v>120</v>
      </c>
      <c r="S15" s="86">
        <f t="shared" si="7"/>
        <v>659</v>
      </c>
      <c r="T15" s="86">
        <v>233</v>
      </c>
      <c r="U15" s="86">
        <v>426</v>
      </c>
      <c r="V15" s="86">
        <v>16880</v>
      </c>
      <c r="W15" s="86"/>
      <c r="X15" s="86">
        <f t="shared" si="8"/>
        <v>659</v>
      </c>
      <c r="Y15" s="86">
        <f t="shared" si="9"/>
        <v>45</v>
      </c>
      <c r="Z15" s="86">
        <f>14+4+4</f>
        <v>22</v>
      </c>
      <c r="AA15" s="86">
        <f>15+3+5</f>
        <v>23</v>
      </c>
      <c r="AB15" s="86">
        <f>29+15+5</f>
        <v>49</v>
      </c>
      <c r="AC15" s="86">
        <f>33+5+1</f>
        <v>39</v>
      </c>
      <c r="AD15" s="87">
        <f t="shared" si="10"/>
        <v>614</v>
      </c>
      <c r="AE15" s="87">
        <v>197</v>
      </c>
      <c r="AF15" s="86">
        <v>417</v>
      </c>
      <c r="AG15" s="86">
        <f t="shared" si="11"/>
        <v>614</v>
      </c>
      <c r="AH15" s="86">
        <v>197</v>
      </c>
      <c r="AI15" s="86">
        <v>417</v>
      </c>
      <c r="AJ15" s="86">
        <v>187</v>
      </c>
      <c r="AK15" s="86">
        <v>372</v>
      </c>
      <c r="AL15" s="86">
        <v>10</v>
      </c>
      <c r="AM15" s="88">
        <v>45</v>
      </c>
      <c r="AN15" s="87">
        <f t="shared" ref="AN15:AN20" si="13">AJ15*40+AK15*20</f>
        <v>14920</v>
      </c>
      <c r="AO15" s="87">
        <f>AL15*40+AM15*20</f>
        <v>1300</v>
      </c>
      <c r="AP15" s="87">
        <f t="shared" ref="AP15:AP23" si="14">V15-AN15</f>
        <v>1960</v>
      </c>
      <c r="AQ15" s="87">
        <v>1960</v>
      </c>
      <c r="AR15" s="87">
        <v>120</v>
      </c>
    </row>
    <row r="16" spans="1:44" ht="21.75" customHeight="1" x14ac:dyDescent="0.25">
      <c r="A16" s="82">
        <v>5</v>
      </c>
      <c r="B16" s="85" t="s">
        <v>8618</v>
      </c>
      <c r="C16" s="86">
        <f t="shared" si="4"/>
        <v>621</v>
      </c>
      <c r="D16" s="86">
        <v>119</v>
      </c>
      <c r="E16" s="86">
        <v>502</v>
      </c>
      <c r="F16" s="86">
        <f t="shared" si="5"/>
        <v>6</v>
      </c>
      <c r="G16" s="86">
        <v>3</v>
      </c>
      <c r="H16" s="86">
        <v>3</v>
      </c>
      <c r="I16" s="86">
        <v>6</v>
      </c>
      <c r="J16" s="86">
        <v>12</v>
      </c>
      <c r="K16" s="87">
        <f t="shared" si="6"/>
        <v>615</v>
      </c>
      <c r="L16" s="87">
        <v>122</v>
      </c>
      <c r="M16" s="86">
        <v>493</v>
      </c>
      <c r="N16" s="86">
        <f t="shared" si="12"/>
        <v>72</v>
      </c>
      <c r="O16" s="86">
        <v>72</v>
      </c>
      <c r="P16" s="86">
        <v>0</v>
      </c>
      <c r="Q16" s="86">
        <f t="shared" si="3"/>
        <v>2880</v>
      </c>
      <c r="R16" s="86"/>
      <c r="S16" s="86">
        <f t="shared" si="7"/>
        <v>543</v>
      </c>
      <c r="T16" s="86">
        <v>50</v>
      </c>
      <c r="U16" s="86">
        <v>493</v>
      </c>
      <c r="V16" s="86">
        <v>11720</v>
      </c>
      <c r="W16" s="86"/>
      <c r="X16" s="86">
        <f t="shared" si="8"/>
        <v>543</v>
      </c>
      <c r="Y16" s="86">
        <f t="shared" si="9"/>
        <v>333</v>
      </c>
      <c r="Z16" s="86">
        <v>27</v>
      </c>
      <c r="AA16" s="86">
        <v>306</v>
      </c>
      <c r="AB16" s="86">
        <v>5</v>
      </c>
      <c r="AC16" s="86">
        <v>17</v>
      </c>
      <c r="AD16" s="87">
        <f t="shared" si="10"/>
        <v>210</v>
      </c>
      <c r="AE16" s="87">
        <v>35</v>
      </c>
      <c r="AF16" s="86">
        <v>175</v>
      </c>
      <c r="AG16" s="86">
        <f t="shared" si="11"/>
        <v>210</v>
      </c>
      <c r="AH16" s="86">
        <v>35</v>
      </c>
      <c r="AI16" s="86">
        <v>175</v>
      </c>
      <c r="AJ16" s="86">
        <v>35</v>
      </c>
      <c r="AK16" s="86">
        <v>175</v>
      </c>
      <c r="AL16" s="86">
        <v>0</v>
      </c>
      <c r="AM16" s="88">
        <v>0</v>
      </c>
      <c r="AN16" s="87">
        <f t="shared" si="13"/>
        <v>4900</v>
      </c>
      <c r="AO16" s="87">
        <v>0</v>
      </c>
      <c r="AP16" s="87">
        <f t="shared" si="14"/>
        <v>6820</v>
      </c>
      <c r="AQ16" s="87">
        <v>6820</v>
      </c>
      <c r="AR16" s="88"/>
    </row>
    <row r="17" spans="1:44" ht="24" customHeight="1" x14ac:dyDescent="0.25">
      <c r="A17" s="82">
        <v>6</v>
      </c>
      <c r="B17" s="85" t="s">
        <v>8619</v>
      </c>
      <c r="C17" s="86">
        <f t="shared" si="4"/>
        <v>1619</v>
      </c>
      <c r="D17" s="86">
        <v>497</v>
      </c>
      <c r="E17" s="86">
        <v>1122</v>
      </c>
      <c r="F17" s="86">
        <f t="shared" si="5"/>
        <v>39</v>
      </c>
      <c r="G17" s="86">
        <v>4</v>
      </c>
      <c r="H17" s="86">
        <v>35</v>
      </c>
      <c r="I17" s="86">
        <v>8</v>
      </c>
      <c r="J17" s="86">
        <v>431</v>
      </c>
      <c r="K17" s="87">
        <f t="shared" si="6"/>
        <v>1580</v>
      </c>
      <c r="L17" s="87">
        <v>916</v>
      </c>
      <c r="M17" s="86">
        <v>664</v>
      </c>
      <c r="N17" s="86">
        <f t="shared" si="12"/>
        <v>300</v>
      </c>
      <c r="O17" s="86">
        <v>300</v>
      </c>
      <c r="P17" s="86">
        <v>0</v>
      </c>
      <c r="Q17" s="86">
        <f t="shared" si="3"/>
        <v>12000</v>
      </c>
      <c r="R17" s="86"/>
      <c r="S17" s="86">
        <f t="shared" si="7"/>
        <v>1280</v>
      </c>
      <c r="T17" s="86">
        <v>616</v>
      </c>
      <c r="U17" s="86">
        <v>664</v>
      </c>
      <c r="V17" s="86">
        <v>36480</v>
      </c>
      <c r="W17" s="86">
        <v>2</v>
      </c>
      <c r="X17" s="86">
        <f t="shared" si="8"/>
        <v>1282</v>
      </c>
      <c r="Y17" s="86">
        <f>Z17+AA17</f>
        <v>301</v>
      </c>
      <c r="Z17" s="86">
        <v>83</v>
      </c>
      <c r="AA17" s="86">
        <v>218</v>
      </c>
      <c r="AB17" s="86">
        <v>84</v>
      </c>
      <c r="AC17" s="86">
        <v>30</v>
      </c>
      <c r="AD17" s="87">
        <f t="shared" si="10"/>
        <v>981</v>
      </c>
      <c r="AE17" s="87">
        <v>480</v>
      </c>
      <c r="AF17" s="86">
        <v>501</v>
      </c>
      <c r="AG17" s="86">
        <f t="shared" si="11"/>
        <v>981</v>
      </c>
      <c r="AH17" s="86">
        <v>480</v>
      </c>
      <c r="AI17" s="86">
        <v>501</v>
      </c>
      <c r="AJ17" s="86">
        <v>463</v>
      </c>
      <c r="AK17" s="86">
        <v>478</v>
      </c>
      <c r="AL17" s="86">
        <v>17</v>
      </c>
      <c r="AM17" s="88">
        <v>23</v>
      </c>
      <c r="AN17" s="87">
        <f t="shared" si="13"/>
        <v>28080</v>
      </c>
      <c r="AO17" s="87">
        <f>AL17*40+AM17*20</f>
        <v>1140</v>
      </c>
      <c r="AP17" s="87">
        <f t="shared" si="14"/>
        <v>8400</v>
      </c>
      <c r="AQ17" s="87">
        <v>8400</v>
      </c>
      <c r="AR17" s="88"/>
    </row>
    <row r="18" spans="1:44" ht="21" customHeight="1" x14ac:dyDescent="0.25">
      <c r="A18" s="82">
        <v>7</v>
      </c>
      <c r="B18" s="85" t="s">
        <v>8620</v>
      </c>
      <c r="C18" s="86">
        <f t="shared" si="4"/>
        <v>270</v>
      </c>
      <c r="D18" s="86">
        <v>133</v>
      </c>
      <c r="E18" s="86">
        <v>137</v>
      </c>
      <c r="F18" s="86">
        <f t="shared" si="5"/>
        <v>52</v>
      </c>
      <c r="G18" s="86">
        <v>31</v>
      </c>
      <c r="H18" s="86">
        <v>21</v>
      </c>
      <c r="I18" s="86">
        <v>1</v>
      </c>
      <c r="J18" s="86">
        <v>25</v>
      </c>
      <c r="K18" s="87">
        <f t="shared" si="6"/>
        <v>218</v>
      </c>
      <c r="L18" s="87">
        <v>126</v>
      </c>
      <c r="M18" s="86">
        <v>92</v>
      </c>
      <c r="N18" s="86">
        <f t="shared" si="12"/>
        <v>80</v>
      </c>
      <c r="O18" s="86">
        <v>80</v>
      </c>
      <c r="P18" s="86">
        <v>0</v>
      </c>
      <c r="Q18" s="86">
        <f t="shared" si="3"/>
        <v>3200</v>
      </c>
      <c r="R18" s="86"/>
      <c r="S18" s="86">
        <f t="shared" si="7"/>
        <v>138</v>
      </c>
      <c r="T18" s="86">
        <v>46</v>
      </c>
      <c r="U18" s="86">
        <v>92</v>
      </c>
      <c r="V18" s="86">
        <v>3660</v>
      </c>
      <c r="W18" s="86"/>
      <c r="X18" s="86">
        <f t="shared" si="8"/>
        <v>138</v>
      </c>
      <c r="Y18" s="86">
        <f t="shared" si="9"/>
        <v>4</v>
      </c>
      <c r="Z18" s="86">
        <f>0+45-45</f>
        <v>0</v>
      </c>
      <c r="AA18" s="86">
        <f>1+92-89</f>
        <v>4</v>
      </c>
      <c r="AB18" s="86">
        <v>1</v>
      </c>
      <c r="AC18" s="86">
        <v>0</v>
      </c>
      <c r="AD18" s="87">
        <f t="shared" si="10"/>
        <v>134</v>
      </c>
      <c r="AE18" s="87">
        <v>45</v>
      </c>
      <c r="AF18" s="86">
        <v>89</v>
      </c>
      <c r="AG18" s="86">
        <f t="shared" si="11"/>
        <v>134</v>
      </c>
      <c r="AH18" s="86">
        <v>45</v>
      </c>
      <c r="AI18" s="86">
        <v>89</v>
      </c>
      <c r="AJ18" s="86">
        <v>45</v>
      </c>
      <c r="AK18" s="86">
        <v>89</v>
      </c>
      <c r="AL18" s="86">
        <v>0</v>
      </c>
      <c r="AM18" s="88">
        <v>0</v>
      </c>
      <c r="AN18" s="87">
        <f t="shared" si="13"/>
        <v>3580</v>
      </c>
      <c r="AO18" s="87">
        <v>0</v>
      </c>
      <c r="AP18" s="87">
        <f t="shared" si="14"/>
        <v>80</v>
      </c>
      <c r="AQ18" s="87">
        <v>80</v>
      </c>
      <c r="AR18" s="88"/>
    </row>
    <row r="19" spans="1:44" ht="20.25" customHeight="1" x14ac:dyDescent="0.25">
      <c r="A19" s="82">
        <v>8</v>
      </c>
      <c r="B19" s="85" t="s">
        <v>8621</v>
      </c>
      <c r="C19" s="86">
        <f t="shared" si="4"/>
        <v>54</v>
      </c>
      <c r="D19" s="86">
        <v>18</v>
      </c>
      <c r="E19" s="86">
        <v>36</v>
      </c>
      <c r="F19" s="86">
        <f t="shared" si="5"/>
        <v>1</v>
      </c>
      <c r="G19" s="86">
        <v>1</v>
      </c>
      <c r="H19" s="86">
        <v>0</v>
      </c>
      <c r="I19" s="86">
        <v>0</v>
      </c>
      <c r="J19" s="86">
        <v>4</v>
      </c>
      <c r="K19" s="87">
        <f t="shared" si="6"/>
        <v>53</v>
      </c>
      <c r="L19" s="87">
        <v>21</v>
      </c>
      <c r="M19" s="86">
        <v>32</v>
      </c>
      <c r="N19" s="86">
        <f t="shared" si="12"/>
        <v>11</v>
      </c>
      <c r="O19" s="86">
        <v>11</v>
      </c>
      <c r="P19" s="86">
        <v>0</v>
      </c>
      <c r="Q19" s="86">
        <f t="shared" si="3"/>
        <v>440</v>
      </c>
      <c r="R19" s="86"/>
      <c r="S19" s="86">
        <f t="shared" si="7"/>
        <v>42</v>
      </c>
      <c r="T19" s="86">
        <v>10</v>
      </c>
      <c r="U19" s="86">
        <v>32</v>
      </c>
      <c r="V19" s="86">
        <v>1040</v>
      </c>
      <c r="W19" s="86"/>
      <c r="X19" s="86">
        <f t="shared" si="8"/>
        <v>42</v>
      </c>
      <c r="Y19" s="86">
        <f t="shared" si="9"/>
        <v>19</v>
      </c>
      <c r="Z19" s="86">
        <v>4</v>
      </c>
      <c r="AA19" s="86">
        <f>14+1</f>
        <v>15</v>
      </c>
      <c r="AB19" s="86">
        <v>0</v>
      </c>
      <c r="AC19" s="86">
        <v>0</v>
      </c>
      <c r="AD19" s="87">
        <f t="shared" si="10"/>
        <v>23</v>
      </c>
      <c r="AE19" s="87">
        <v>6</v>
      </c>
      <c r="AF19" s="86">
        <v>17</v>
      </c>
      <c r="AG19" s="86">
        <f t="shared" si="11"/>
        <v>23</v>
      </c>
      <c r="AH19" s="86">
        <v>6</v>
      </c>
      <c r="AI19" s="86">
        <v>17</v>
      </c>
      <c r="AJ19" s="86">
        <v>6</v>
      </c>
      <c r="AK19" s="86">
        <v>17</v>
      </c>
      <c r="AL19" s="86">
        <v>0</v>
      </c>
      <c r="AM19" s="88">
        <v>0</v>
      </c>
      <c r="AN19" s="89">
        <f t="shared" si="13"/>
        <v>580</v>
      </c>
      <c r="AO19" s="87">
        <v>0</v>
      </c>
      <c r="AP19" s="89">
        <f t="shared" si="14"/>
        <v>460</v>
      </c>
      <c r="AQ19" s="87">
        <v>460</v>
      </c>
      <c r="AR19" s="88"/>
    </row>
    <row r="20" spans="1:44" ht="24.75" customHeight="1" x14ac:dyDescent="0.25">
      <c r="A20" s="82">
        <v>9</v>
      </c>
      <c r="B20" s="85" t="s">
        <v>8622</v>
      </c>
      <c r="C20" s="86">
        <f t="shared" si="4"/>
        <v>83</v>
      </c>
      <c r="D20" s="86">
        <v>19</v>
      </c>
      <c r="E20" s="86">
        <v>64</v>
      </c>
      <c r="F20" s="86">
        <f t="shared" si="5"/>
        <v>0</v>
      </c>
      <c r="G20" s="86">
        <v>0</v>
      </c>
      <c r="H20" s="86">
        <v>0</v>
      </c>
      <c r="I20" s="86">
        <v>0</v>
      </c>
      <c r="J20" s="86">
        <v>0</v>
      </c>
      <c r="K20" s="87">
        <f t="shared" si="6"/>
        <v>83</v>
      </c>
      <c r="L20" s="87">
        <v>19</v>
      </c>
      <c r="M20" s="86">
        <v>64</v>
      </c>
      <c r="N20" s="86">
        <f t="shared" si="12"/>
        <v>12</v>
      </c>
      <c r="O20" s="86">
        <v>12</v>
      </c>
      <c r="P20" s="86">
        <v>0</v>
      </c>
      <c r="Q20" s="86">
        <f t="shared" si="3"/>
        <v>480</v>
      </c>
      <c r="R20" s="86"/>
      <c r="S20" s="86">
        <f t="shared" si="7"/>
        <v>71</v>
      </c>
      <c r="T20" s="86">
        <v>7</v>
      </c>
      <c r="U20" s="86">
        <v>64</v>
      </c>
      <c r="V20" s="86">
        <v>1320</v>
      </c>
      <c r="W20" s="86"/>
      <c r="X20" s="86">
        <f t="shared" si="8"/>
        <v>71</v>
      </c>
      <c r="Y20" s="86">
        <f t="shared" si="9"/>
        <v>3</v>
      </c>
      <c r="Z20" s="86">
        <f>1+6-6</f>
        <v>1</v>
      </c>
      <c r="AA20" s="86">
        <f>2+62-62</f>
        <v>2</v>
      </c>
      <c r="AB20" s="86">
        <v>0</v>
      </c>
      <c r="AC20" s="86">
        <v>0</v>
      </c>
      <c r="AD20" s="87">
        <f t="shared" si="10"/>
        <v>68</v>
      </c>
      <c r="AE20" s="87">
        <v>6</v>
      </c>
      <c r="AF20" s="86">
        <v>62</v>
      </c>
      <c r="AG20" s="86">
        <f t="shared" si="11"/>
        <v>68</v>
      </c>
      <c r="AH20" s="86">
        <v>6</v>
      </c>
      <c r="AI20" s="86">
        <v>62</v>
      </c>
      <c r="AJ20" s="86">
        <v>4</v>
      </c>
      <c r="AK20" s="86">
        <v>58</v>
      </c>
      <c r="AL20" s="86">
        <v>2</v>
      </c>
      <c r="AM20" s="88">
        <v>4</v>
      </c>
      <c r="AN20" s="87">
        <f t="shared" si="13"/>
        <v>1320</v>
      </c>
      <c r="AO20" s="87">
        <v>160</v>
      </c>
      <c r="AP20" s="87">
        <f t="shared" si="14"/>
        <v>0</v>
      </c>
      <c r="AQ20" s="87">
        <v>0</v>
      </c>
      <c r="AR20" s="88"/>
    </row>
    <row r="21" spans="1:44" ht="21.75" customHeight="1" x14ac:dyDescent="0.25">
      <c r="A21" s="82">
        <v>10</v>
      </c>
      <c r="B21" s="85" t="s">
        <v>8623</v>
      </c>
      <c r="C21" s="86">
        <f t="shared" si="4"/>
        <v>818</v>
      </c>
      <c r="D21" s="86">
        <v>256</v>
      </c>
      <c r="E21" s="86">
        <v>562</v>
      </c>
      <c r="F21" s="86">
        <f t="shared" si="5"/>
        <v>25</v>
      </c>
      <c r="G21" s="86">
        <v>9</v>
      </c>
      <c r="H21" s="86">
        <v>16</v>
      </c>
      <c r="I21" s="86">
        <v>17</v>
      </c>
      <c r="J21" s="86">
        <v>45</v>
      </c>
      <c r="K21" s="87">
        <f t="shared" si="6"/>
        <v>793</v>
      </c>
      <c r="L21" s="87">
        <v>275</v>
      </c>
      <c r="M21" s="86">
        <v>518</v>
      </c>
      <c r="N21" s="86">
        <f t="shared" si="12"/>
        <v>154</v>
      </c>
      <c r="O21" s="86">
        <v>154</v>
      </c>
      <c r="P21" s="86">
        <v>0</v>
      </c>
      <c r="Q21" s="86">
        <f t="shared" si="3"/>
        <v>6160</v>
      </c>
      <c r="R21" s="86"/>
      <c r="S21" s="86">
        <f t="shared" si="7"/>
        <v>639</v>
      </c>
      <c r="T21" s="86">
        <v>121</v>
      </c>
      <c r="U21" s="86">
        <v>518</v>
      </c>
      <c r="V21" s="86">
        <v>14400</v>
      </c>
      <c r="W21" s="86"/>
      <c r="X21" s="86">
        <f t="shared" si="8"/>
        <v>639</v>
      </c>
      <c r="Y21" s="86">
        <f t="shared" si="9"/>
        <v>36</v>
      </c>
      <c r="Z21" s="86">
        <f>4+115-115</f>
        <v>4</v>
      </c>
      <c r="AA21" s="86">
        <f>30+490-488</f>
        <v>32</v>
      </c>
      <c r="AB21" s="86">
        <v>5</v>
      </c>
      <c r="AC21" s="86">
        <v>3</v>
      </c>
      <c r="AD21" s="87">
        <f t="shared" si="10"/>
        <v>603</v>
      </c>
      <c r="AE21" s="87">
        <v>115</v>
      </c>
      <c r="AF21" s="86">
        <v>488</v>
      </c>
      <c r="AG21" s="86">
        <f t="shared" si="11"/>
        <v>603</v>
      </c>
      <c r="AH21" s="86">
        <v>115</v>
      </c>
      <c r="AI21" s="86">
        <v>488</v>
      </c>
      <c r="AJ21" s="86">
        <v>111</v>
      </c>
      <c r="AK21" s="86">
        <v>461</v>
      </c>
      <c r="AL21" s="86">
        <v>4</v>
      </c>
      <c r="AM21" s="88">
        <v>27</v>
      </c>
      <c r="AN21" s="87">
        <v>13660</v>
      </c>
      <c r="AO21" s="87">
        <v>700</v>
      </c>
      <c r="AP21" s="87">
        <f t="shared" si="14"/>
        <v>740</v>
      </c>
      <c r="AQ21" s="87">
        <v>740</v>
      </c>
      <c r="AR21" s="88"/>
    </row>
    <row r="22" spans="1:44" x14ac:dyDescent="0.25">
      <c r="A22" s="82">
        <v>11</v>
      </c>
      <c r="B22" s="85" t="s">
        <v>8624</v>
      </c>
      <c r="C22" s="86">
        <f t="shared" si="4"/>
        <v>917</v>
      </c>
      <c r="D22" s="86">
        <v>451</v>
      </c>
      <c r="E22" s="86">
        <v>466</v>
      </c>
      <c r="F22" s="86">
        <f t="shared" si="5"/>
        <v>172</v>
      </c>
      <c r="G22" s="86">
        <v>92</v>
      </c>
      <c r="H22" s="86">
        <v>80</v>
      </c>
      <c r="I22" s="86">
        <v>8</v>
      </c>
      <c r="J22" s="86">
        <v>170</v>
      </c>
      <c r="K22" s="87">
        <f t="shared" si="6"/>
        <v>745</v>
      </c>
      <c r="L22" s="87">
        <v>521</v>
      </c>
      <c r="M22" s="86">
        <v>224</v>
      </c>
      <c r="N22" s="86">
        <f t="shared" si="12"/>
        <v>290</v>
      </c>
      <c r="O22" s="86">
        <v>256</v>
      </c>
      <c r="P22" s="86">
        <v>34</v>
      </c>
      <c r="Q22" s="86">
        <f t="shared" si="3"/>
        <v>10920</v>
      </c>
      <c r="R22" s="86"/>
      <c r="S22" s="86">
        <f t="shared" si="7"/>
        <v>455</v>
      </c>
      <c r="T22" s="86">
        <v>265</v>
      </c>
      <c r="U22" s="86">
        <v>190</v>
      </c>
      <c r="V22" s="86">
        <v>14400</v>
      </c>
      <c r="W22" s="86"/>
      <c r="X22" s="86">
        <f t="shared" si="8"/>
        <v>455</v>
      </c>
      <c r="Y22" s="86">
        <f t="shared" si="9"/>
        <v>58</v>
      </c>
      <c r="Z22" s="86">
        <v>33</v>
      </c>
      <c r="AA22" s="86">
        <v>25</v>
      </c>
      <c r="AB22" s="86">
        <v>53</v>
      </c>
      <c r="AC22" s="86">
        <v>98</v>
      </c>
      <c r="AD22" s="87">
        <f t="shared" si="10"/>
        <v>397</v>
      </c>
      <c r="AE22" s="87">
        <v>277</v>
      </c>
      <c r="AF22" s="86">
        <v>120</v>
      </c>
      <c r="AG22" s="86">
        <f t="shared" si="11"/>
        <v>397</v>
      </c>
      <c r="AH22" s="86">
        <v>277</v>
      </c>
      <c r="AI22" s="86">
        <v>120</v>
      </c>
      <c r="AJ22" s="86">
        <v>277</v>
      </c>
      <c r="AK22" s="86">
        <v>120</v>
      </c>
      <c r="AL22" s="86">
        <v>0</v>
      </c>
      <c r="AM22" s="88">
        <v>0</v>
      </c>
      <c r="AN22" s="87">
        <f>AJ22*40+AK22*20</f>
        <v>13480</v>
      </c>
      <c r="AO22" s="87">
        <v>0</v>
      </c>
      <c r="AP22" s="87">
        <f t="shared" si="14"/>
        <v>920</v>
      </c>
      <c r="AQ22" s="87">
        <v>920</v>
      </c>
      <c r="AR22" s="88"/>
    </row>
    <row r="23" spans="1:44" ht="25.5" customHeight="1" x14ac:dyDescent="0.25">
      <c r="A23" s="82">
        <v>12</v>
      </c>
      <c r="B23" s="85" t="s">
        <v>8625</v>
      </c>
      <c r="C23" s="86">
        <f t="shared" si="4"/>
        <v>607</v>
      </c>
      <c r="D23" s="86">
        <v>257</v>
      </c>
      <c r="E23" s="86">
        <v>350</v>
      </c>
      <c r="F23" s="86">
        <f t="shared" si="5"/>
        <v>46</v>
      </c>
      <c r="G23" s="86">
        <v>36</v>
      </c>
      <c r="H23" s="86">
        <v>10</v>
      </c>
      <c r="I23" s="86">
        <v>16</v>
      </c>
      <c r="J23" s="86">
        <v>0</v>
      </c>
      <c r="K23" s="87">
        <f t="shared" si="6"/>
        <v>561</v>
      </c>
      <c r="L23" s="87">
        <v>205</v>
      </c>
      <c r="M23" s="86">
        <v>356</v>
      </c>
      <c r="N23" s="86">
        <f t="shared" si="12"/>
        <v>142</v>
      </c>
      <c r="O23" s="86">
        <v>125</v>
      </c>
      <c r="P23" s="86">
        <v>17</v>
      </c>
      <c r="Q23" s="86">
        <f t="shared" si="3"/>
        <v>5340</v>
      </c>
      <c r="R23" s="86"/>
      <c r="S23" s="86">
        <f t="shared" si="7"/>
        <v>419</v>
      </c>
      <c r="T23" s="86">
        <v>80</v>
      </c>
      <c r="U23" s="86">
        <v>339</v>
      </c>
      <c r="V23" s="86">
        <v>8960</v>
      </c>
      <c r="W23" s="86"/>
      <c r="X23" s="86">
        <f t="shared" si="8"/>
        <v>419</v>
      </c>
      <c r="Y23" s="86">
        <v>82</v>
      </c>
      <c r="Z23" s="86">
        <v>16</v>
      </c>
      <c r="AA23" s="86">
        <v>66</v>
      </c>
      <c r="AB23" s="86">
        <v>7</v>
      </c>
      <c r="AC23" s="86">
        <v>0</v>
      </c>
      <c r="AD23" s="87">
        <f t="shared" si="10"/>
        <v>337</v>
      </c>
      <c r="AE23" s="87">
        <v>57</v>
      </c>
      <c r="AF23" s="86">
        <v>280</v>
      </c>
      <c r="AG23" s="86">
        <f t="shared" si="11"/>
        <v>337</v>
      </c>
      <c r="AH23" s="86">
        <v>57</v>
      </c>
      <c r="AI23" s="86">
        <v>280</v>
      </c>
      <c r="AJ23" s="86">
        <v>57</v>
      </c>
      <c r="AK23" s="86">
        <v>280</v>
      </c>
      <c r="AL23" s="86">
        <v>0</v>
      </c>
      <c r="AM23" s="88">
        <v>0</v>
      </c>
      <c r="AN23" s="87">
        <f>AJ23*40+AK23*20</f>
        <v>7880</v>
      </c>
      <c r="AO23" s="87">
        <v>0</v>
      </c>
      <c r="AP23" s="87">
        <f t="shared" si="14"/>
        <v>1080</v>
      </c>
      <c r="AQ23" s="87">
        <v>1080</v>
      </c>
      <c r="AR23" s="88"/>
    </row>
    <row r="24" spans="1:44" ht="19.5" customHeight="1" x14ac:dyDescent="0.25">
      <c r="A24" s="553" t="s">
        <v>8626</v>
      </c>
      <c r="B24" s="554"/>
      <c r="C24" s="555"/>
      <c r="D24" s="86"/>
      <c r="E24" s="84"/>
      <c r="F24" s="84"/>
      <c r="G24" s="84"/>
      <c r="H24" s="84"/>
      <c r="I24" s="84"/>
      <c r="J24" s="84"/>
      <c r="K24" s="87"/>
      <c r="L24" s="90"/>
      <c r="M24" s="86"/>
      <c r="N24" s="86"/>
      <c r="O24" s="86"/>
      <c r="P24" s="86"/>
      <c r="Q24" s="86"/>
      <c r="R24" s="86"/>
      <c r="S24" s="84"/>
      <c r="T24" s="86"/>
      <c r="U24" s="84"/>
      <c r="V24" s="84">
        <v>6240</v>
      </c>
      <c r="W24" s="84"/>
      <c r="X24" s="84"/>
      <c r="Y24" s="84"/>
      <c r="Z24" s="84"/>
      <c r="AA24" s="84"/>
      <c r="AB24" s="84"/>
      <c r="AC24" s="84"/>
      <c r="AD24" s="87"/>
      <c r="AE24" s="90"/>
      <c r="AF24" s="86"/>
      <c r="AG24" s="86"/>
      <c r="AH24" s="86"/>
      <c r="AI24" s="86"/>
      <c r="AJ24" s="86"/>
      <c r="AK24" s="86"/>
      <c r="AL24" s="86"/>
      <c r="AM24" s="91"/>
      <c r="AN24" s="92"/>
      <c r="AO24" s="93"/>
      <c r="AP24" s="87">
        <v>6240</v>
      </c>
      <c r="AQ24" s="87">
        <v>6240</v>
      </c>
      <c r="AR24" s="94"/>
    </row>
  </sheetData>
  <mergeCells count="64">
    <mergeCell ref="C6:C9"/>
    <mergeCell ref="D6:D9"/>
    <mergeCell ref="E6:E9"/>
    <mergeCell ref="F6:H6"/>
    <mergeCell ref="I6:J6"/>
    <mergeCell ref="AN8:AN9"/>
    <mergeCell ref="AO8:AO9"/>
    <mergeCell ref="AA7:AA9"/>
    <mergeCell ref="AB7:AB9"/>
    <mergeCell ref="AC7:AC9"/>
    <mergeCell ref="AG7:AG9"/>
    <mergeCell ref="AH7:AH9"/>
    <mergeCell ref="AI7:AI9"/>
    <mergeCell ref="AJ7:AK7"/>
    <mergeCell ref="AL7:AM7"/>
    <mergeCell ref="AN7:AO7"/>
    <mergeCell ref="AJ8:AJ9"/>
    <mergeCell ref="AK8:AK9"/>
    <mergeCell ref="AL8:AL9"/>
    <mergeCell ref="AM8:AM9"/>
    <mergeCell ref="AQ6:AQ9"/>
    <mergeCell ref="AR6:AR9"/>
    <mergeCell ref="F7:F9"/>
    <mergeCell ref="G7:G9"/>
    <mergeCell ref="H7:H9"/>
    <mergeCell ref="I7:I9"/>
    <mergeCell ref="J7:J9"/>
    <mergeCell ref="N7:N9"/>
    <mergeCell ref="O7:O9"/>
    <mergeCell ref="P7:P9"/>
    <mergeCell ref="AB6:AC6"/>
    <mergeCell ref="AD6:AD9"/>
    <mergeCell ref="AE6:AE9"/>
    <mergeCell ref="AF6:AF9"/>
    <mergeCell ref="AG6:AI6"/>
    <mergeCell ref="AJ6:AP6"/>
    <mergeCell ref="W6:X6"/>
    <mergeCell ref="Y6:AA6"/>
    <mergeCell ref="Q7:Q9"/>
    <mergeCell ref="R7:R9"/>
    <mergeCell ref="S7:S9"/>
    <mergeCell ref="T7:T9"/>
    <mergeCell ref="U7:U9"/>
    <mergeCell ref="V7:V9"/>
    <mergeCell ref="W7:W9"/>
    <mergeCell ref="X7:X9"/>
    <mergeCell ref="Y7:Y9"/>
    <mergeCell ref="Z7:Z9"/>
    <mergeCell ref="A24:C24"/>
    <mergeCell ref="K6:K9"/>
    <mergeCell ref="A1:AP1"/>
    <mergeCell ref="A2:AP2"/>
    <mergeCell ref="A3:AR3"/>
    <mergeCell ref="A5:A9"/>
    <mergeCell ref="B5:B9"/>
    <mergeCell ref="C5:E5"/>
    <mergeCell ref="F5:R5"/>
    <mergeCell ref="S5:AP5"/>
    <mergeCell ref="AQ5:AR5"/>
    <mergeCell ref="AP7:AP9"/>
    <mergeCell ref="L6:L9"/>
    <mergeCell ref="M6:M9"/>
    <mergeCell ref="N6:R6"/>
    <mergeCell ref="S6:V6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6"/>
  <sheetViews>
    <sheetView workbookViewId="0">
      <selection activeCell="E8" sqref="E8"/>
    </sheetView>
  </sheetViews>
  <sheetFormatPr defaultRowHeight="15" x14ac:dyDescent="0.25"/>
  <cols>
    <col min="1" max="1" width="6" customWidth="1"/>
    <col min="2" max="2" width="29.5703125" customWidth="1"/>
    <col min="3" max="3" width="28.42578125" customWidth="1"/>
    <col min="4" max="4" width="15.5703125" customWidth="1"/>
    <col min="5" max="5" width="17.42578125" customWidth="1"/>
    <col min="6" max="6" width="14.42578125" customWidth="1"/>
    <col min="7" max="7" width="11.42578125" customWidth="1"/>
  </cols>
  <sheetData>
    <row r="1" spans="1:7" ht="18.75" x14ac:dyDescent="0.3">
      <c r="A1" s="567" t="s">
        <v>8632</v>
      </c>
      <c r="B1" s="567"/>
      <c r="C1" s="567"/>
      <c r="D1" s="567"/>
      <c r="E1" s="567"/>
      <c r="F1" s="567"/>
      <c r="G1" s="567"/>
    </row>
    <row r="2" spans="1:7" ht="18.75" x14ac:dyDescent="0.25">
      <c r="A2" s="568" t="s">
        <v>1934</v>
      </c>
      <c r="B2" s="568"/>
      <c r="C2" s="568"/>
      <c r="D2" s="568"/>
      <c r="E2" s="568"/>
      <c r="F2" s="568"/>
      <c r="G2" s="568"/>
    </row>
    <row r="3" spans="1:7" ht="18.75" x14ac:dyDescent="0.25">
      <c r="A3" s="568" t="s">
        <v>1935</v>
      </c>
      <c r="B3" s="568"/>
      <c r="C3" s="568"/>
      <c r="D3" s="568"/>
      <c r="E3" s="568"/>
      <c r="F3" s="568"/>
      <c r="G3" s="568"/>
    </row>
    <row r="4" spans="1:7" ht="16.5" x14ac:dyDescent="0.25">
      <c r="A4" s="569" t="s">
        <v>1933</v>
      </c>
      <c r="B4" s="569"/>
      <c r="C4" s="569"/>
      <c r="D4" s="569"/>
      <c r="E4" s="569"/>
      <c r="F4" s="569"/>
      <c r="G4" s="569"/>
    </row>
    <row r="5" spans="1:7" ht="14.25" customHeight="1" x14ac:dyDescent="0.3">
      <c r="A5" s="570"/>
      <c r="B5" s="570"/>
      <c r="C5" s="570"/>
      <c r="D5" s="570"/>
      <c r="E5" s="570"/>
      <c r="F5" s="570"/>
      <c r="G5" s="16"/>
    </row>
    <row r="6" spans="1:7" ht="66.75" customHeight="1" x14ac:dyDescent="0.25">
      <c r="A6" s="79" t="s">
        <v>1936</v>
      </c>
      <c r="B6" s="36" t="s">
        <v>0</v>
      </c>
      <c r="C6" s="36" t="s">
        <v>1937</v>
      </c>
      <c r="D6" s="36" t="s">
        <v>1938</v>
      </c>
      <c r="E6" s="36" t="s">
        <v>1939</v>
      </c>
      <c r="F6" s="36" t="s">
        <v>1940</v>
      </c>
      <c r="G6" s="36" t="s">
        <v>3</v>
      </c>
    </row>
    <row r="7" spans="1:7" ht="15.75" x14ac:dyDescent="0.25">
      <c r="A7" s="114"/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</row>
    <row r="8" spans="1:7" ht="15.75" x14ac:dyDescent="0.25">
      <c r="A8" s="115" t="s">
        <v>1382</v>
      </c>
      <c r="B8" s="36" t="s">
        <v>1383</v>
      </c>
      <c r="C8" s="17"/>
      <c r="D8" s="17"/>
      <c r="E8" s="118">
        <f>E9+E26+E32+E43+E62+E82+E127+E165+E210+E227+E283+E297</f>
        <v>11560000000</v>
      </c>
      <c r="F8" s="116">
        <f>SUM(F9:F309)</f>
        <v>0</v>
      </c>
      <c r="G8" s="91"/>
    </row>
    <row r="9" spans="1:7" ht="15.75" x14ac:dyDescent="0.25">
      <c r="A9" s="115" t="s">
        <v>1324</v>
      </c>
      <c r="B9" s="117" t="s">
        <v>1941</v>
      </c>
      <c r="C9" s="115"/>
      <c r="D9" s="36"/>
      <c r="E9" s="118">
        <f>SUM(E10:E25)</f>
        <v>640000000</v>
      </c>
      <c r="F9" s="118"/>
      <c r="G9" s="91"/>
    </row>
    <row r="10" spans="1:7" ht="15.75" x14ac:dyDescent="0.25">
      <c r="A10" s="114">
        <v>1</v>
      </c>
      <c r="B10" s="119" t="s">
        <v>1942</v>
      </c>
      <c r="C10" s="120" t="s">
        <v>1943</v>
      </c>
      <c r="D10" s="121" t="s">
        <v>1944</v>
      </c>
      <c r="E10" s="122">
        <v>40000000</v>
      </c>
      <c r="F10" s="119"/>
      <c r="G10" s="91"/>
    </row>
    <row r="11" spans="1:7" ht="15.75" x14ac:dyDescent="0.25">
      <c r="A11" s="114">
        <v>2</v>
      </c>
      <c r="B11" s="119" t="s">
        <v>1945</v>
      </c>
      <c r="C11" s="120" t="s">
        <v>1943</v>
      </c>
      <c r="D11" s="121" t="s">
        <v>1946</v>
      </c>
      <c r="E11" s="122">
        <v>40000000</v>
      </c>
      <c r="F11" s="119"/>
      <c r="G11" s="91"/>
    </row>
    <row r="12" spans="1:7" ht="15.75" x14ac:dyDescent="0.25">
      <c r="A12" s="114">
        <v>3</v>
      </c>
      <c r="B12" s="119" t="s">
        <v>1947</v>
      </c>
      <c r="C12" s="120" t="s">
        <v>1943</v>
      </c>
      <c r="D12" s="121" t="s">
        <v>1948</v>
      </c>
      <c r="E12" s="122">
        <v>40000000</v>
      </c>
      <c r="F12" s="119"/>
      <c r="G12" s="91"/>
    </row>
    <row r="13" spans="1:7" ht="15.75" x14ac:dyDescent="0.25">
      <c r="A13" s="114">
        <v>4</v>
      </c>
      <c r="B13" s="119" t="s">
        <v>1949</v>
      </c>
      <c r="C13" s="120" t="s">
        <v>1943</v>
      </c>
      <c r="D13" s="121" t="s">
        <v>1948</v>
      </c>
      <c r="E13" s="122">
        <v>40000000</v>
      </c>
      <c r="F13" s="119"/>
      <c r="G13" s="91"/>
    </row>
    <row r="14" spans="1:7" ht="15.75" x14ac:dyDescent="0.25">
      <c r="A14" s="114">
        <v>5</v>
      </c>
      <c r="B14" s="119" t="s">
        <v>1950</v>
      </c>
      <c r="C14" s="120" t="s">
        <v>1943</v>
      </c>
      <c r="D14" s="121" t="s">
        <v>1944</v>
      </c>
      <c r="E14" s="122">
        <v>40000000</v>
      </c>
      <c r="F14" s="119"/>
      <c r="G14" s="91"/>
    </row>
    <row r="15" spans="1:7" ht="15.75" x14ac:dyDescent="0.25">
      <c r="A15" s="114">
        <v>6</v>
      </c>
      <c r="B15" s="119" t="s">
        <v>1951</v>
      </c>
      <c r="C15" s="120" t="s">
        <v>1943</v>
      </c>
      <c r="D15" s="121" t="s">
        <v>1952</v>
      </c>
      <c r="E15" s="122">
        <v>40000000</v>
      </c>
      <c r="F15" s="119"/>
      <c r="G15" s="91"/>
    </row>
    <row r="16" spans="1:7" ht="15.75" x14ac:dyDescent="0.25">
      <c r="A16" s="114">
        <v>7</v>
      </c>
      <c r="B16" s="119" t="s">
        <v>1953</v>
      </c>
      <c r="C16" s="120" t="s">
        <v>1943</v>
      </c>
      <c r="D16" s="121" t="s">
        <v>1954</v>
      </c>
      <c r="E16" s="122">
        <v>40000000</v>
      </c>
      <c r="F16" s="119"/>
      <c r="G16" s="91"/>
    </row>
    <row r="17" spans="1:7" ht="15.75" x14ac:dyDescent="0.25">
      <c r="A17" s="114">
        <v>8</v>
      </c>
      <c r="B17" s="119" t="s">
        <v>1955</v>
      </c>
      <c r="C17" s="120" t="s">
        <v>1943</v>
      </c>
      <c r="D17" s="121" t="s">
        <v>1946</v>
      </c>
      <c r="E17" s="122">
        <v>40000000</v>
      </c>
      <c r="F17" s="119"/>
      <c r="G17" s="91"/>
    </row>
    <row r="18" spans="1:7" ht="15.75" x14ac:dyDescent="0.25">
      <c r="A18" s="114">
        <v>9</v>
      </c>
      <c r="B18" s="119" t="s">
        <v>1956</v>
      </c>
      <c r="C18" s="120" t="s">
        <v>1957</v>
      </c>
      <c r="D18" s="121" t="s">
        <v>1958</v>
      </c>
      <c r="E18" s="122">
        <v>40000000</v>
      </c>
      <c r="F18" s="119"/>
      <c r="G18" s="91"/>
    </row>
    <row r="19" spans="1:7" ht="15.75" x14ac:dyDescent="0.25">
      <c r="A19" s="114">
        <v>10</v>
      </c>
      <c r="B19" s="119" t="s">
        <v>1959</v>
      </c>
      <c r="C19" s="120" t="s">
        <v>1960</v>
      </c>
      <c r="D19" s="121" t="s">
        <v>1948</v>
      </c>
      <c r="E19" s="122">
        <v>40000000</v>
      </c>
      <c r="F19" s="119"/>
      <c r="G19" s="91"/>
    </row>
    <row r="20" spans="1:7" ht="15.75" x14ac:dyDescent="0.25">
      <c r="A20" s="114">
        <v>11</v>
      </c>
      <c r="B20" s="119" t="s">
        <v>1961</v>
      </c>
      <c r="C20" s="120" t="s">
        <v>1943</v>
      </c>
      <c r="D20" s="121" t="s">
        <v>1962</v>
      </c>
      <c r="E20" s="122">
        <v>40000000</v>
      </c>
      <c r="F20" s="119"/>
      <c r="G20" s="91"/>
    </row>
    <row r="21" spans="1:7" ht="15.75" x14ac:dyDescent="0.25">
      <c r="A21" s="114">
        <v>12</v>
      </c>
      <c r="B21" s="119" t="s">
        <v>1963</v>
      </c>
      <c r="C21" s="120" t="s">
        <v>1943</v>
      </c>
      <c r="D21" s="121" t="s">
        <v>1964</v>
      </c>
      <c r="E21" s="122">
        <v>40000000</v>
      </c>
      <c r="F21" s="119"/>
      <c r="G21" s="91"/>
    </row>
    <row r="22" spans="1:7" ht="15.75" x14ac:dyDescent="0.25">
      <c r="A22" s="114">
        <v>13</v>
      </c>
      <c r="B22" s="119" t="s">
        <v>1965</v>
      </c>
      <c r="C22" s="120" t="s">
        <v>1924</v>
      </c>
      <c r="D22" s="121" t="s">
        <v>1966</v>
      </c>
      <c r="E22" s="122">
        <v>40000000</v>
      </c>
      <c r="F22" s="119"/>
      <c r="G22" s="91"/>
    </row>
    <row r="23" spans="1:7" ht="15.75" x14ac:dyDescent="0.25">
      <c r="A23" s="114">
        <v>14</v>
      </c>
      <c r="B23" s="119" t="s">
        <v>1967</v>
      </c>
      <c r="C23" s="120" t="s">
        <v>1943</v>
      </c>
      <c r="D23" s="121" t="s">
        <v>1952</v>
      </c>
      <c r="E23" s="122">
        <v>40000000</v>
      </c>
      <c r="F23" s="119"/>
      <c r="G23" s="91"/>
    </row>
    <row r="24" spans="1:7" ht="15.75" x14ac:dyDescent="0.25">
      <c r="A24" s="114">
        <v>15</v>
      </c>
      <c r="B24" s="119" t="s">
        <v>1968</v>
      </c>
      <c r="C24" s="120" t="s">
        <v>1943</v>
      </c>
      <c r="D24" s="121" t="s">
        <v>1944</v>
      </c>
      <c r="E24" s="122">
        <v>40000000</v>
      </c>
      <c r="F24" s="119"/>
      <c r="G24" s="91"/>
    </row>
    <row r="25" spans="1:7" ht="15.75" x14ac:dyDescent="0.25">
      <c r="A25" s="114">
        <v>16</v>
      </c>
      <c r="B25" s="119" t="s">
        <v>1969</v>
      </c>
      <c r="C25" s="120" t="s">
        <v>1943</v>
      </c>
      <c r="D25" s="121" t="s">
        <v>1948</v>
      </c>
      <c r="E25" s="122">
        <v>40000000</v>
      </c>
      <c r="F25" s="119"/>
      <c r="G25" s="91"/>
    </row>
    <row r="26" spans="1:7" ht="15.75" x14ac:dyDescent="0.25">
      <c r="A26" s="115" t="s">
        <v>1326</v>
      </c>
      <c r="B26" s="117" t="s">
        <v>1970</v>
      </c>
      <c r="C26" s="115"/>
      <c r="D26" s="94"/>
      <c r="E26" s="123">
        <f>SUM(E27:E31)</f>
        <v>200000000</v>
      </c>
      <c r="F26" s="123"/>
      <c r="G26" s="91"/>
    </row>
    <row r="27" spans="1:7" ht="15.75" x14ac:dyDescent="0.25">
      <c r="A27" s="114">
        <v>17</v>
      </c>
      <c r="B27" s="124" t="s">
        <v>1971</v>
      </c>
      <c r="C27" s="120" t="s">
        <v>1943</v>
      </c>
      <c r="D27" s="125" t="s">
        <v>1972</v>
      </c>
      <c r="E27" s="92">
        <v>40000000</v>
      </c>
      <c r="F27" s="123"/>
      <c r="G27" s="91"/>
    </row>
    <row r="28" spans="1:7" ht="15.75" x14ac:dyDescent="0.25">
      <c r="A28" s="114">
        <v>18</v>
      </c>
      <c r="B28" s="124" t="s">
        <v>1973</v>
      </c>
      <c r="C28" s="120" t="s">
        <v>1943</v>
      </c>
      <c r="D28" s="125" t="s">
        <v>1946</v>
      </c>
      <c r="E28" s="92">
        <v>40000000</v>
      </c>
      <c r="F28" s="123"/>
      <c r="G28" s="91"/>
    </row>
    <row r="29" spans="1:7" ht="15.75" x14ac:dyDescent="0.25">
      <c r="A29" s="114">
        <v>19</v>
      </c>
      <c r="B29" s="124" t="s">
        <v>1974</v>
      </c>
      <c r="C29" s="120" t="s">
        <v>1957</v>
      </c>
      <c r="D29" s="125" t="s">
        <v>1946</v>
      </c>
      <c r="E29" s="92">
        <v>40000000</v>
      </c>
      <c r="F29" s="123"/>
      <c r="G29" s="91"/>
    </row>
    <row r="30" spans="1:7" ht="15.75" x14ac:dyDescent="0.25">
      <c r="A30" s="114">
        <v>20</v>
      </c>
      <c r="B30" s="124" t="s">
        <v>1975</v>
      </c>
      <c r="C30" s="120" t="s">
        <v>1943</v>
      </c>
      <c r="D30" s="125" t="s">
        <v>1948</v>
      </c>
      <c r="E30" s="92">
        <v>40000000</v>
      </c>
      <c r="F30" s="123"/>
      <c r="G30" s="91"/>
    </row>
    <row r="31" spans="1:7" ht="15.75" x14ac:dyDescent="0.25">
      <c r="A31" s="114">
        <v>21</v>
      </c>
      <c r="B31" s="124" t="s">
        <v>1976</v>
      </c>
      <c r="C31" s="120" t="s">
        <v>1943</v>
      </c>
      <c r="D31" s="125" t="s">
        <v>1948</v>
      </c>
      <c r="E31" s="92">
        <v>40000000</v>
      </c>
      <c r="F31" s="123"/>
      <c r="G31" s="91"/>
    </row>
    <row r="32" spans="1:7" ht="15.75" x14ac:dyDescent="0.25">
      <c r="A32" s="115" t="s">
        <v>1328</v>
      </c>
      <c r="B32" s="126" t="s">
        <v>1977</v>
      </c>
      <c r="C32" s="36"/>
      <c r="D32" s="36"/>
      <c r="E32" s="127">
        <f>SUM(E33:E42)</f>
        <v>400000000</v>
      </c>
      <c r="F32" s="128"/>
      <c r="G32" s="91"/>
    </row>
    <row r="33" spans="1:7" ht="15.75" x14ac:dyDescent="0.25">
      <c r="A33" s="114">
        <v>22</v>
      </c>
      <c r="B33" s="91" t="s">
        <v>1978</v>
      </c>
      <c r="C33" s="120" t="s">
        <v>1943</v>
      </c>
      <c r="D33" s="94" t="s">
        <v>1944</v>
      </c>
      <c r="E33" s="92">
        <v>40000000</v>
      </c>
      <c r="F33" s="129"/>
      <c r="G33" s="91"/>
    </row>
    <row r="34" spans="1:7" ht="15.75" x14ac:dyDescent="0.25">
      <c r="A34" s="114">
        <v>23</v>
      </c>
      <c r="B34" s="91" t="s">
        <v>1979</v>
      </c>
      <c r="C34" s="120" t="s">
        <v>1957</v>
      </c>
      <c r="D34" s="94" t="s">
        <v>1980</v>
      </c>
      <c r="E34" s="92">
        <v>40000000</v>
      </c>
      <c r="F34" s="129"/>
      <c r="G34" s="91"/>
    </row>
    <row r="35" spans="1:7" ht="15.75" x14ac:dyDescent="0.25">
      <c r="A35" s="114">
        <v>24</v>
      </c>
      <c r="B35" s="91" t="s">
        <v>1981</v>
      </c>
      <c r="C35" s="120" t="s">
        <v>1957</v>
      </c>
      <c r="D35" s="94" t="s">
        <v>1944</v>
      </c>
      <c r="E35" s="92">
        <v>40000000</v>
      </c>
      <c r="F35" s="129"/>
      <c r="G35" s="91"/>
    </row>
    <row r="36" spans="1:7" ht="15.75" x14ac:dyDescent="0.25">
      <c r="A36" s="114">
        <v>25</v>
      </c>
      <c r="B36" s="91" t="s">
        <v>1982</v>
      </c>
      <c r="C36" s="120" t="s">
        <v>1957</v>
      </c>
      <c r="D36" s="94" t="s">
        <v>1944</v>
      </c>
      <c r="E36" s="92">
        <v>40000000</v>
      </c>
      <c r="F36" s="129"/>
      <c r="G36" s="91"/>
    </row>
    <row r="37" spans="1:7" ht="15.75" x14ac:dyDescent="0.25">
      <c r="A37" s="114">
        <v>26</v>
      </c>
      <c r="B37" s="91" t="s">
        <v>1983</v>
      </c>
      <c r="C37" s="120" t="s">
        <v>1924</v>
      </c>
      <c r="D37" s="94" t="s">
        <v>1958</v>
      </c>
      <c r="E37" s="92">
        <v>40000000</v>
      </c>
      <c r="F37" s="129"/>
      <c r="G37" s="91"/>
    </row>
    <row r="38" spans="1:7" ht="15.75" x14ac:dyDescent="0.25">
      <c r="A38" s="114">
        <v>27</v>
      </c>
      <c r="B38" s="91" t="s">
        <v>1984</v>
      </c>
      <c r="C38" s="120" t="s">
        <v>1957</v>
      </c>
      <c r="D38" s="94" t="s">
        <v>1972</v>
      </c>
      <c r="E38" s="92">
        <v>40000000</v>
      </c>
      <c r="F38" s="129"/>
      <c r="G38" s="91"/>
    </row>
    <row r="39" spans="1:7" ht="15.75" x14ac:dyDescent="0.25">
      <c r="A39" s="114">
        <v>28</v>
      </c>
      <c r="B39" s="91" t="s">
        <v>1985</v>
      </c>
      <c r="C39" s="120" t="s">
        <v>1957</v>
      </c>
      <c r="D39" s="94" t="s">
        <v>1986</v>
      </c>
      <c r="E39" s="92">
        <v>40000000</v>
      </c>
      <c r="F39" s="129"/>
      <c r="G39" s="91"/>
    </row>
    <row r="40" spans="1:7" ht="15.75" x14ac:dyDescent="0.25">
      <c r="A40" s="114">
        <v>29</v>
      </c>
      <c r="B40" s="91" t="s">
        <v>1987</v>
      </c>
      <c r="C40" s="120" t="s">
        <v>1924</v>
      </c>
      <c r="D40" s="94" t="s">
        <v>1988</v>
      </c>
      <c r="E40" s="92">
        <v>40000000</v>
      </c>
      <c r="F40" s="129"/>
      <c r="G40" s="91"/>
    </row>
    <row r="41" spans="1:7" ht="15.75" x14ac:dyDescent="0.25">
      <c r="A41" s="114">
        <v>30</v>
      </c>
      <c r="B41" s="91" t="s">
        <v>1989</v>
      </c>
      <c r="C41" s="120" t="s">
        <v>1943</v>
      </c>
      <c r="D41" s="94" t="s">
        <v>1990</v>
      </c>
      <c r="E41" s="92">
        <v>40000000</v>
      </c>
      <c r="F41" s="129"/>
      <c r="G41" s="91"/>
    </row>
    <row r="42" spans="1:7" ht="15.75" x14ac:dyDescent="0.25">
      <c r="A42" s="114">
        <v>31</v>
      </c>
      <c r="B42" s="91" t="s">
        <v>1991</v>
      </c>
      <c r="C42" s="120" t="s">
        <v>1957</v>
      </c>
      <c r="D42" s="94" t="s">
        <v>1990</v>
      </c>
      <c r="E42" s="92">
        <v>40000000</v>
      </c>
      <c r="F42" s="129"/>
      <c r="G42" s="91"/>
    </row>
    <row r="43" spans="1:7" ht="15.75" x14ac:dyDescent="0.25">
      <c r="A43" s="115" t="s">
        <v>1330</v>
      </c>
      <c r="B43" s="117" t="s">
        <v>1992</v>
      </c>
      <c r="C43" s="114"/>
      <c r="D43" s="94"/>
      <c r="E43" s="123">
        <f>SUM(E44:E61)</f>
        <v>720000000</v>
      </c>
      <c r="F43" s="129"/>
      <c r="G43" s="91"/>
    </row>
    <row r="44" spans="1:7" ht="15.75" x14ac:dyDescent="0.25">
      <c r="A44" s="114">
        <v>32</v>
      </c>
      <c r="B44" s="130" t="s">
        <v>1993</v>
      </c>
      <c r="C44" s="120" t="s">
        <v>1943</v>
      </c>
      <c r="D44" s="131" t="s">
        <v>1954</v>
      </c>
      <c r="E44" s="132">
        <v>40000000</v>
      </c>
      <c r="F44" s="129"/>
      <c r="G44" s="91"/>
    </row>
    <row r="45" spans="1:7" ht="15.75" x14ac:dyDescent="0.25">
      <c r="A45" s="114">
        <v>33</v>
      </c>
      <c r="B45" s="130" t="s">
        <v>1994</v>
      </c>
      <c r="C45" s="120" t="s">
        <v>1943</v>
      </c>
      <c r="D45" s="131" t="s">
        <v>1948</v>
      </c>
      <c r="E45" s="132">
        <v>40000000</v>
      </c>
      <c r="F45" s="129"/>
      <c r="G45" s="91"/>
    </row>
    <row r="46" spans="1:7" ht="15.75" x14ac:dyDescent="0.25">
      <c r="A46" s="114">
        <v>34</v>
      </c>
      <c r="B46" s="130" t="s">
        <v>1995</v>
      </c>
      <c r="C46" s="120" t="s">
        <v>1943</v>
      </c>
      <c r="D46" s="131" t="s">
        <v>1946</v>
      </c>
      <c r="E46" s="132">
        <v>40000000</v>
      </c>
      <c r="F46" s="129"/>
      <c r="G46" s="91"/>
    </row>
    <row r="47" spans="1:7" ht="15.75" x14ac:dyDescent="0.25">
      <c r="A47" s="114">
        <v>35</v>
      </c>
      <c r="B47" s="130" t="s">
        <v>1996</v>
      </c>
      <c r="C47" s="120" t="s">
        <v>1943</v>
      </c>
      <c r="D47" s="131" t="s">
        <v>1972</v>
      </c>
      <c r="E47" s="132">
        <v>40000000</v>
      </c>
      <c r="F47" s="129"/>
      <c r="G47" s="91"/>
    </row>
    <row r="48" spans="1:7" ht="15.75" x14ac:dyDescent="0.25">
      <c r="A48" s="114">
        <v>36</v>
      </c>
      <c r="B48" s="130" t="s">
        <v>1997</v>
      </c>
      <c r="C48" s="120" t="s">
        <v>1943</v>
      </c>
      <c r="D48" s="131" t="s">
        <v>1964</v>
      </c>
      <c r="E48" s="132">
        <v>40000000</v>
      </c>
      <c r="F48" s="129"/>
      <c r="G48" s="91"/>
    </row>
    <row r="49" spans="1:7" ht="15.75" x14ac:dyDescent="0.25">
      <c r="A49" s="114">
        <v>37</v>
      </c>
      <c r="B49" s="130" t="s">
        <v>1998</v>
      </c>
      <c r="C49" s="120" t="s">
        <v>1957</v>
      </c>
      <c r="D49" s="131" t="s">
        <v>1999</v>
      </c>
      <c r="E49" s="132">
        <v>40000000</v>
      </c>
      <c r="F49" s="129"/>
      <c r="G49" s="91"/>
    </row>
    <row r="50" spans="1:7" ht="15.75" x14ac:dyDescent="0.25">
      <c r="A50" s="114">
        <v>38</v>
      </c>
      <c r="B50" s="130" t="s">
        <v>2000</v>
      </c>
      <c r="C50" s="120" t="s">
        <v>1957</v>
      </c>
      <c r="D50" s="131" t="s">
        <v>1946</v>
      </c>
      <c r="E50" s="132">
        <v>40000000</v>
      </c>
      <c r="F50" s="129"/>
      <c r="G50" s="91"/>
    </row>
    <row r="51" spans="1:7" ht="15.75" x14ac:dyDescent="0.25">
      <c r="A51" s="114">
        <v>39</v>
      </c>
      <c r="B51" s="130" t="s">
        <v>2001</v>
      </c>
      <c r="C51" s="120" t="s">
        <v>1943</v>
      </c>
      <c r="D51" s="131" t="s">
        <v>1958</v>
      </c>
      <c r="E51" s="132">
        <v>40000000</v>
      </c>
      <c r="F51" s="129"/>
      <c r="G51" s="91"/>
    </row>
    <row r="52" spans="1:7" ht="15.75" x14ac:dyDescent="0.25">
      <c r="A52" s="114">
        <v>40</v>
      </c>
      <c r="B52" s="130" t="s">
        <v>2002</v>
      </c>
      <c r="C52" s="120" t="s">
        <v>1943</v>
      </c>
      <c r="D52" s="131" t="s">
        <v>1958</v>
      </c>
      <c r="E52" s="132">
        <v>40000000</v>
      </c>
      <c r="F52" s="129"/>
      <c r="G52" s="91"/>
    </row>
    <row r="53" spans="1:7" ht="15.75" x14ac:dyDescent="0.25">
      <c r="A53" s="114">
        <v>41</v>
      </c>
      <c r="B53" s="130" t="s">
        <v>2003</v>
      </c>
      <c r="C53" s="120" t="s">
        <v>1943</v>
      </c>
      <c r="D53" s="131" t="s">
        <v>1958</v>
      </c>
      <c r="E53" s="132">
        <v>40000000</v>
      </c>
      <c r="F53" s="129"/>
      <c r="G53" s="91"/>
    </row>
    <row r="54" spans="1:7" ht="15.75" x14ac:dyDescent="0.25">
      <c r="A54" s="114">
        <v>42</v>
      </c>
      <c r="B54" s="130" t="s">
        <v>2004</v>
      </c>
      <c r="C54" s="120" t="s">
        <v>1943</v>
      </c>
      <c r="D54" s="131" t="s">
        <v>1962</v>
      </c>
      <c r="E54" s="132">
        <v>40000000</v>
      </c>
      <c r="F54" s="129"/>
      <c r="G54" s="91"/>
    </row>
    <row r="55" spans="1:7" ht="15.75" x14ac:dyDescent="0.25">
      <c r="A55" s="114">
        <v>43</v>
      </c>
      <c r="B55" s="130" t="s">
        <v>2005</v>
      </c>
      <c r="C55" s="120" t="s">
        <v>1943</v>
      </c>
      <c r="D55" s="131" t="s">
        <v>1972</v>
      </c>
      <c r="E55" s="132">
        <v>40000000</v>
      </c>
      <c r="F55" s="129"/>
      <c r="G55" s="91"/>
    </row>
    <row r="56" spans="1:7" ht="15.75" x14ac:dyDescent="0.25">
      <c r="A56" s="114">
        <v>44</v>
      </c>
      <c r="B56" s="130" t="s">
        <v>2006</v>
      </c>
      <c r="C56" s="120" t="s">
        <v>1943</v>
      </c>
      <c r="D56" s="131" t="s">
        <v>1964</v>
      </c>
      <c r="E56" s="132">
        <v>40000000</v>
      </c>
      <c r="F56" s="129"/>
      <c r="G56" s="91"/>
    </row>
    <row r="57" spans="1:7" ht="15.75" x14ac:dyDescent="0.25">
      <c r="A57" s="114">
        <v>45</v>
      </c>
      <c r="B57" s="130" t="s">
        <v>2007</v>
      </c>
      <c r="C57" s="120" t="s">
        <v>1943</v>
      </c>
      <c r="D57" s="131" t="s">
        <v>1964</v>
      </c>
      <c r="E57" s="132">
        <v>40000000</v>
      </c>
      <c r="F57" s="129"/>
      <c r="G57" s="91"/>
    </row>
    <row r="58" spans="1:7" ht="15.75" x14ac:dyDescent="0.25">
      <c r="A58" s="114">
        <v>46</v>
      </c>
      <c r="B58" s="130" t="s">
        <v>2008</v>
      </c>
      <c r="C58" s="120" t="s">
        <v>1943</v>
      </c>
      <c r="D58" s="131" t="s">
        <v>1986</v>
      </c>
      <c r="E58" s="132">
        <v>40000000</v>
      </c>
      <c r="F58" s="129"/>
      <c r="G58" s="91"/>
    </row>
    <row r="59" spans="1:7" ht="15.75" x14ac:dyDescent="0.25">
      <c r="A59" s="114">
        <v>47</v>
      </c>
      <c r="B59" s="130" t="s">
        <v>702</v>
      </c>
      <c r="C59" s="120" t="s">
        <v>1943</v>
      </c>
      <c r="D59" s="131" t="s">
        <v>1964</v>
      </c>
      <c r="E59" s="132">
        <v>40000000</v>
      </c>
      <c r="F59" s="129"/>
      <c r="G59" s="91"/>
    </row>
    <row r="60" spans="1:7" ht="15.75" x14ac:dyDescent="0.25">
      <c r="A60" s="114">
        <v>48</v>
      </c>
      <c r="B60" s="130" t="s">
        <v>2009</v>
      </c>
      <c r="C60" s="120" t="s">
        <v>1943</v>
      </c>
      <c r="D60" s="131" t="s">
        <v>1954</v>
      </c>
      <c r="E60" s="132">
        <v>40000000</v>
      </c>
      <c r="F60" s="129"/>
      <c r="G60" s="91"/>
    </row>
    <row r="61" spans="1:7" ht="15.75" x14ac:dyDescent="0.25">
      <c r="A61" s="114">
        <v>49</v>
      </c>
      <c r="B61" s="130" t="s">
        <v>2010</v>
      </c>
      <c r="C61" s="120" t="s">
        <v>1943</v>
      </c>
      <c r="D61" s="131" t="s">
        <v>1954</v>
      </c>
      <c r="E61" s="132">
        <v>40000000</v>
      </c>
      <c r="F61" s="129"/>
      <c r="G61" s="91"/>
    </row>
    <row r="62" spans="1:7" ht="15.75" x14ac:dyDescent="0.25">
      <c r="A62" s="115" t="s">
        <v>1332</v>
      </c>
      <c r="B62" s="133" t="s">
        <v>2011</v>
      </c>
      <c r="C62" s="134"/>
      <c r="D62" s="135"/>
      <c r="E62" s="136">
        <f>SUM(E63:E81)</f>
        <v>760000000</v>
      </c>
      <c r="F62" s="133"/>
      <c r="G62" s="91"/>
    </row>
    <row r="63" spans="1:7" ht="15.75" x14ac:dyDescent="0.25">
      <c r="A63" s="114">
        <v>50</v>
      </c>
      <c r="B63" s="91" t="s">
        <v>2012</v>
      </c>
      <c r="C63" s="120" t="s">
        <v>1943</v>
      </c>
      <c r="D63" s="94" t="s">
        <v>2013</v>
      </c>
      <c r="E63" s="132">
        <v>40000000</v>
      </c>
      <c r="F63" s="137"/>
      <c r="G63" s="91"/>
    </row>
    <row r="64" spans="1:7" ht="15.75" x14ac:dyDescent="0.25">
      <c r="A64" s="114">
        <v>51</v>
      </c>
      <c r="B64" s="91" t="s">
        <v>2014</v>
      </c>
      <c r="C64" s="114" t="s">
        <v>2015</v>
      </c>
      <c r="D64" s="94" t="s">
        <v>2016</v>
      </c>
      <c r="E64" s="132">
        <v>40000000</v>
      </c>
      <c r="F64" s="137"/>
      <c r="G64" s="91"/>
    </row>
    <row r="65" spans="1:7" ht="15.75" x14ac:dyDescent="0.25">
      <c r="A65" s="114">
        <v>52</v>
      </c>
      <c r="B65" s="91" t="s">
        <v>2017</v>
      </c>
      <c r="C65" s="120" t="s">
        <v>1943</v>
      </c>
      <c r="D65" s="94" t="s">
        <v>2016</v>
      </c>
      <c r="E65" s="132">
        <v>40000000</v>
      </c>
      <c r="F65" s="137"/>
      <c r="G65" s="91"/>
    </row>
    <row r="66" spans="1:7" ht="15.75" x14ac:dyDescent="0.25">
      <c r="A66" s="114">
        <v>53</v>
      </c>
      <c r="B66" s="91" t="s">
        <v>2018</v>
      </c>
      <c r="C66" s="120" t="s">
        <v>1943</v>
      </c>
      <c r="D66" s="94" t="s">
        <v>2019</v>
      </c>
      <c r="E66" s="132">
        <v>40000000</v>
      </c>
      <c r="F66" s="137"/>
      <c r="G66" s="91"/>
    </row>
    <row r="67" spans="1:7" ht="15.75" x14ac:dyDescent="0.25">
      <c r="A67" s="114">
        <v>54</v>
      </c>
      <c r="B67" s="91" t="s">
        <v>2020</v>
      </c>
      <c r="C67" s="120" t="s">
        <v>1943</v>
      </c>
      <c r="D67" s="94" t="s">
        <v>2021</v>
      </c>
      <c r="E67" s="132">
        <v>40000000</v>
      </c>
      <c r="F67" s="137"/>
      <c r="G67" s="91"/>
    </row>
    <row r="68" spans="1:7" ht="15.75" x14ac:dyDescent="0.25">
      <c r="A68" s="114">
        <v>55</v>
      </c>
      <c r="B68" s="91" t="s">
        <v>2022</v>
      </c>
      <c r="C68" s="120" t="s">
        <v>1943</v>
      </c>
      <c r="D68" s="94" t="s">
        <v>2023</v>
      </c>
      <c r="E68" s="132">
        <v>40000000</v>
      </c>
      <c r="F68" s="137"/>
      <c r="G68" s="91"/>
    </row>
    <row r="69" spans="1:7" ht="15.75" x14ac:dyDescent="0.25">
      <c r="A69" s="114">
        <v>56</v>
      </c>
      <c r="B69" s="91" t="s">
        <v>2024</v>
      </c>
      <c r="C69" s="120" t="s">
        <v>1943</v>
      </c>
      <c r="D69" s="94" t="s">
        <v>1952</v>
      </c>
      <c r="E69" s="132">
        <v>40000000</v>
      </c>
      <c r="F69" s="137"/>
      <c r="G69" s="91"/>
    </row>
    <row r="70" spans="1:7" ht="15.75" x14ac:dyDescent="0.25">
      <c r="A70" s="114">
        <v>57</v>
      </c>
      <c r="B70" s="91" t="s">
        <v>1698</v>
      </c>
      <c r="C70" s="120" t="s">
        <v>1943</v>
      </c>
      <c r="D70" s="94" t="s">
        <v>1952</v>
      </c>
      <c r="E70" s="132">
        <v>40000000</v>
      </c>
      <c r="F70" s="137"/>
      <c r="G70" s="91"/>
    </row>
    <row r="71" spans="1:7" ht="15.75" x14ac:dyDescent="0.25">
      <c r="A71" s="114">
        <v>58</v>
      </c>
      <c r="B71" s="91" t="s">
        <v>2025</v>
      </c>
      <c r="C71" s="120" t="s">
        <v>1943</v>
      </c>
      <c r="D71" s="94" t="s">
        <v>2021</v>
      </c>
      <c r="E71" s="132">
        <v>40000000</v>
      </c>
      <c r="F71" s="137"/>
      <c r="G71" s="91"/>
    </row>
    <row r="72" spans="1:7" ht="15.75" x14ac:dyDescent="0.25">
      <c r="A72" s="114">
        <v>59</v>
      </c>
      <c r="B72" s="91" t="s">
        <v>2026</v>
      </c>
      <c r="C72" s="120" t="s">
        <v>1943</v>
      </c>
      <c r="D72" s="94" t="s">
        <v>2023</v>
      </c>
      <c r="E72" s="132">
        <v>40000000</v>
      </c>
      <c r="F72" s="137"/>
      <c r="G72" s="91"/>
    </row>
    <row r="73" spans="1:7" ht="15.75" x14ac:dyDescent="0.25">
      <c r="A73" s="114">
        <v>60</v>
      </c>
      <c r="B73" s="91" t="s">
        <v>2027</v>
      </c>
      <c r="C73" s="120" t="s">
        <v>1957</v>
      </c>
      <c r="D73" s="94" t="s">
        <v>1944</v>
      </c>
      <c r="E73" s="132">
        <v>40000000</v>
      </c>
      <c r="F73" s="137"/>
      <c r="G73" s="91"/>
    </row>
    <row r="74" spans="1:7" ht="15.75" x14ac:dyDescent="0.25">
      <c r="A74" s="114">
        <v>61</v>
      </c>
      <c r="B74" s="91" t="s">
        <v>2028</v>
      </c>
      <c r="C74" s="120" t="s">
        <v>1957</v>
      </c>
      <c r="D74" s="94" t="s">
        <v>2023</v>
      </c>
      <c r="E74" s="132">
        <v>40000000</v>
      </c>
      <c r="F74" s="137"/>
      <c r="G74" s="91"/>
    </row>
    <row r="75" spans="1:7" ht="15.75" x14ac:dyDescent="0.25">
      <c r="A75" s="114">
        <v>62</v>
      </c>
      <c r="B75" s="91" t="s">
        <v>513</v>
      </c>
      <c r="C75" s="120" t="s">
        <v>1943</v>
      </c>
      <c r="D75" s="94" t="s">
        <v>2021</v>
      </c>
      <c r="E75" s="132">
        <v>40000000</v>
      </c>
      <c r="F75" s="137"/>
      <c r="G75" s="91"/>
    </row>
    <row r="76" spans="1:7" ht="15.75" x14ac:dyDescent="0.25">
      <c r="A76" s="114">
        <v>63</v>
      </c>
      <c r="B76" s="91" t="s">
        <v>539</v>
      </c>
      <c r="C76" s="120" t="s">
        <v>1957</v>
      </c>
      <c r="D76" s="94" t="s">
        <v>2029</v>
      </c>
      <c r="E76" s="132">
        <v>40000000</v>
      </c>
      <c r="F76" s="137"/>
      <c r="G76" s="91"/>
    </row>
    <row r="77" spans="1:7" ht="15.75" x14ac:dyDescent="0.25">
      <c r="A77" s="114">
        <v>64</v>
      </c>
      <c r="B77" s="91" t="s">
        <v>2030</v>
      </c>
      <c r="C77" s="120" t="s">
        <v>1943</v>
      </c>
      <c r="D77" s="94" t="s">
        <v>1952</v>
      </c>
      <c r="E77" s="132">
        <v>40000000</v>
      </c>
      <c r="F77" s="137"/>
      <c r="G77" s="91"/>
    </row>
    <row r="78" spans="1:7" ht="15.75" x14ac:dyDescent="0.25">
      <c r="A78" s="114">
        <v>65</v>
      </c>
      <c r="B78" s="91" t="s">
        <v>53</v>
      </c>
      <c r="C78" s="120" t="s">
        <v>1943</v>
      </c>
      <c r="D78" s="94" t="s">
        <v>2023</v>
      </c>
      <c r="E78" s="132">
        <v>40000000</v>
      </c>
      <c r="F78" s="137"/>
      <c r="G78" s="91"/>
    </row>
    <row r="79" spans="1:7" ht="15.75" x14ac:dyDescent="0.25">
      <c r="A79" s="114">
        <v>66</v>
      </c>
      <c r="B79" s="91" t="s">
        <v>2031</v>
      </c>
      <c r="C79" s="120" t="s">
        <v>1943</v>
      </c>
      <c r="D79" s="94" t="s">
        <v>1999</v>
      </c>
      <c r="E79" s="132">
        <v>40000000</v>
      </c>
      <c r="F79" s="137"/>
      <c r="G79" s="91"/>
    </row>
    <row r="80" spans="1:7" ht="15.75" x14ac:dyDescent="0.25">
      <c r="A80" s="114">
        <v>67</v>
      </c>
      <c r="B80" s="91" t="s">
        <v>2032</v>
      </c>
      <c r="C80" s="120" t="s">
        <v>1943</v>
      </c>
      <c r="D80" s="94" t="s">
        <v>2013</v>
      </c>
      <c r="E80" s="132">
        <v>40000000</v>
      </c>
      <c r="F80" s="137"/>
      <c r="G80" s="91"/>
    </row>
    <row r="81" spans="1:7" ht="15.75" x14ac:dyDescent="0.25">
      <c r="A81" s="114">
        <v>68</v>
      </c>
      <c r="B81" s="91" t="s">
        <v>2033</v>
      </c>
      <c r="C81" s="120" t="s">
        <v>1943</v>
      </c>
      <c r="D81" s="94" t="s">
        <v>2034</v>
      </c>
      <c r="E81" s="132">
        <v>40000000</v>
      </c>
      <c r="F81" s="137"/>
      <c r="G81" s="91"/>
    </row>
    <row r="82" spans="1:7" ht="15.75" x14ac:dyDescent="0.25">
      <c r="A82" s="115" t="s">
        <v>1334</v>
      </c>
      <c r="B82" s="117" t="s">
        <v>2035</v>
      </c>
      <c r="C82" s="114"/>
      <c r="D82" s="94"/>
      <c r="E82" s="138">
        <f>SUM(E83:E126)</f>
        <v>1760000000</v>
      </c>
      <c r="F82" s="137"/>
      <c r="G82" s="91"/>
    </row>
    <row r="83" spans="1:7" ht="15.75" x14ac:dyDescent="0.25">
      <c r="A83" s="114">
        <v>69</v>
      </c>
      <c r="B83" s="139" t="s">
        <v>2036</v>
      </c>
      <c r="C83" s="120" t="s">
        <v>1943</v>
      </c>
      <c r="D83" s="94" t="s">
        <v>121</v>
      </c>
      <c r="E83" s="122">
        <v>40000000</v>
      </c>
      <c r="F83" s="137"/>
      <c r="G83" s="91"/>
    </row>
    <row r="84" spans="1:7" ht="15.75" x14ac:dyDescent="0.25">
      <c r="A84" s="114">
        <v>70</v>
      </c>
      <c r="B84" s="139" t="s">
        <v>521</v>
      </c>
      <c r="C84" s="120" t="s">
        <v>1943</v>
      </c>
      <c r="D84" s="94" t="s">
        <v>121</v>
      </c>
      <c r="E84" s="122">
        <v>40000000</v>
      </c>
      <c r="F84" s="137"/>
      <c r="G84" s="91"/>
    </row>
    <row r="85" spans="1:7" ht="15.75" x14ac:dyDescent="0.25">
      <c r="A85" s="114">
        <v>71</v>
      </c>
      <c r="B85" s="139" t="s">
        <v>2037</v>
      </c>
      <c r="C85" s="120" t="s">
        <v>1943</v>
      </c>
      <c r="D85" s="94" t="s">
        <v>121</v>
      </c>
      <c r="E85" s="122">
        <v>40000000</v>
      </c>
      <c r="F85" s="137"/>
      <c r="G85" s="91"/>
    </row>
    <row r="86" spans="1:7" ht="15.75" x14ac:dyDescent="0.25">
      <c r="A86" s="114">
        <v>72</v>
      </c>
      <c r="B86" s="139" t="s">
        <v>2038</v>
      </c>
      <c r="C86" s="120" t="s">
        <v>1943</v>
      </c>
      <c r="D86" s="94" t="s">
        <v>141</v>
      </c>
      <c r="E86" s="122">
        <v>40000000</v>
      </c>
      <c r="F86" s="137"/>
      <c r="G86" s="91"/>
    </row>
    <row r="87" spans="1:7" ht="15.75" x14ac:dyDescent="0.25">
      <c r="A87" s="114">
        <v>73</v>
      </c>
      <c r="B87" s="139" t="s">
        <v>2039</v>
      </c>
      <c r="C87" s="120" t="s">
        <v>1943</v>
      </c>
      <c r="D87" s="94" t="s">
        <v>141</v>
      </c>
      <c r="E87" s="122">
        <v>40000000</v>
      </c>
      <c r="F87" s="137"/>
      <c r="G87" s="91"/>
    </row>
    <row r="88" spans="1:7" ht="15.75" x14ac:dyDescent="0.25">
      <c r="A88" s="114">
        <v>74</v>
      </c>
      <c r="B88" s="139" t="s">
        <v>2040</v>
      </c>
      <c r="C88" s="120" t="s">
        <v>1943</v>
      </c>
      <c r="D88" s="94" t="s">
        <v>141</v>
      </c>
      <c r="E88" s="122">
        <v>40000000</v>
      </c>
      <c r="F88" s="137"/>
      <c r="G88" s="91"/>
    </row>
    <row r="89" spans="1:7" ht="15.75" x14ac:dyDescent="0.25">
      <c r="A89" s="114">
        <v>75</v>
      </c>
      <c r="B89" s="139" t="s">
        <v>2041</v>
      </c>
      <c r="C89" s="114" t="s">
        <v>2015</v>
      </c>
      <c r="D89" s="94" t="s">
        <v>2042</v>
      </c>
      <c r="E89" s="122">
        <v>40000000</v>
      </c>
      <c r="F89" s="137"/>
      <c r="G89" s="91"/>
    </row>
    <row r="90" spans="1:7" ht="15.75" x14ac:dyDescent="0.25">
      <c r="A90" s="114">
        <v>76</v>
      </c>
      <c r="B90" s="139" t="s">
        <v>2043</v>
      </c>
      <c r="C90" s="120" t="s">
        <v>1943</v>
      </c>
      <c r="D90" s="94" t="s">
        <v>2042</v>
      </c>
      <c r="E90" s="122">
        <v>40000000</v>
      </c>
      <c r="F90" s="137"/>
      <c r="G90" s="91"/>
    </row>
    <row r="91" spans="1:7" ht="15.75" x14ac:dyDescent="0.25">
      <c r="A91" s="114">
        <v>77</v>
      </c>
      <c r="B91" s="139" t="s">
        <v>2044</v>
      </c>
      <c r="C91" s="120" t="s">
        <v>1943</v>
      </c>
      <c r="D91" s="94" t="s">
        <v>2045</v>
      </c>
      <c r="E91" s="122">
        <v>40000000</v>
      </c>
      <c r="F91" s="137"/>
      <c r="G91" s="91"/>
    </row>
    <row r="92" spans="1:7" ht="15.75" x14ac:dyDescent="0.25">
      <c r="A92" s="114">
        <v>78</v>
      </c>
      <c r="B92" s="139" t="s">
        <v>2046</v>
      </c>
      <c r="C92" s="120" t="s">
        <v>1943</v>
      </c>
      <c r="D92" s="94" t="s">
        <v>2047</v>
      </c>
      <c r="E92" s="122">
        <v>40000000</v>
      </c>
      <c r="F92" s="137"/>
      <c r="G92" s="91"/>
    </row>
    <row r="93" spans="1:7" ht="15.75" x14ac:dyDescent="0.25">
      <c r="A93" s="114">
        <v>79</v>
      </c>
      <c r="B93" s="139" t="s">
        <v>2048</v>
      </c>
      <c r="C93" s="120" t="s">
        <v>1943</v>
      </c>
      <c r="D93" s="94" t="s">
        <v>2049</v>
      </c>
      <c r="E93" s="122">
        <v>40000000</v>
      </c>
      <c r="F93" s="137"/>
      <c r="G93" s="91"/>
    </row>
    <row r="94" spans="1:7" ht="15.75" x14ac:dyDescent="0.25">
      <c r="A94" s="114">
        <v>80</v>
      </c>
      <c r="B94" s="139" t="s">
        <v>2050</v>
      </c>
      <c r="C94" s="120" t="s">
        <v>1943</v>
      </c>
      <c r="D94" s="94" t="s">
        <v>2051</v>
      </c>
      <c r="E94" s="122">
        <v>40000000</v>
      </c>
      <c r="F94" s="137"/>
      <c r="G94" s="91"/>
    </row>
    <row r="95" spans="1:7" ht="15.75" x14ac:dyDescent="0.25">
      <c r="A95" s="114">
        <v>81</v>
      </c>
      <c r="B95" s="139" t="s">
        <v>2052</v>
      </c>
      <c r="C95" s="120" t="s">
        <v>1943</v>
      </c>
      <c r="D95" s="94" t="s">
        <v>2053</v>
      </c>
      <c r="E95" s="122">
        <v>40000000</v>
      </c>
      <c r="F95" s="137"/>
      <c r="G95" s="91"/>
    </row>
    <row r="96" spans="1:7" ht="15.75" x14ac:dyDescent="0.25">
      <c r="A96" s="114">
        <v>82</v>
      </c>
      <c r="B96" s="139" t="s">
        <v>2054</v>
      </c>
      <c r="C96" s="120" t="s">
        <v>1943</v>
      </c>
      <c r="D96" s="94" t="s">
        <v>2055</v>
      </c>
      <c r="E96" s="122">
        <v>40000000</v>
      </c>
      <c r="F96" s="137"/>
      <c r="G96" s="91"/>
    </row>
    <row r="97" spans="1:7" ht="15.75" x14ac:dyDescent="0.25">
      <c r="A97" s="114">
        <v>83</v>
      </c>
      <c r="B97" s="139" t="s">
        <v>2056</v>
      </c>
      <c r="C97" s="120" t="s">
        <v>1943</v>
      </c>
      <c r="D97" s="94" t="s">
        <v>2047</v>
      </c>
      <c r="E97" s="122">
        <v>40000000</v>
      </c>
      <c r="F97" s="137"/>
      <c r="G97" s="91"/>
    </row>
    <row r="98" spans="1:7" ht="15.75" x14ac:dyDescent="0.25">
      <c r="A98" s="114">
        <v>84</v>
      </c>
      <c r="B98" s="139" t="s">
        <v>2057</v>
      </c>
      <c r="C98" s="120" t="s">
        <v>1943</v>
      </c>
      <c r="D98" s="94" t="s">
        <v>2047</v>
      </c>
      <c r="E98" s="122">
        <v>40000000</v>
      </c>
      <c r="F98" s="137"/>
      <c r="G98" s="91"/>
    </row>
    <row r="99" spans="1:7" ht="15.75" x14ac:dyDescent="0.25">
      <c r="A99" s="114">
        <v>85</v>
      </c>
      <c r="B99" s="139" t="s">
        <v>2058</v>
      </c>
      <c r="C99" s="120" t="s">
        <v>1943</v>
      </c>
      <c r="D99" s="94" t="s">
        <v>2059</v>
      </c>
      <c r="E99" s="122">
        <v>40000000</v>
      </c>
      <c r="F99" s="137"/>
      <c r="G99" s="91"/>
    </row>
    <row r="100" spans="1:7" ht="15.75" x14ac:dyDescent="0.25">
      <c r="A100" s="114">
        <v>86</v>
      </c>
      <c r="B100" s="139" t="s">
        <v>2060</v>
      </c>
      <c r="C100" s="120" t="s">
        <v>1943</v>
      </c>
      <c r="D100" s="94" t="s">
        <v>2059</v>
      </c>
      <c r="E100" s="122">
        <v>40000000</v>
      </c>
      <c r="F100" s="137"/>
      <c r="G100" s="91"/>
    </row>
    <row r="101" spans="1:7" ht="15.75" x14ac:dyDescent="0.25">
      <c r="A101" s="114">
        <v>87</v>
      </c>
      <c r="B101" s="139" t="s">
        <v>2061</v>
      </c>
      <c r="C101" s="120" t="s">
        <v>1957</v>
      </c>
      <c r="D101" s="94" t="s">
        <v>2049</v>
      </c>
      <c r="E101" s="122">
        <v>40000000</v>
      </c>
      <c r="F101" s="137"/>
      <c r="G101" s="91"/>
    </row>
    <row r="102" spans="1:7" ht="15.75" x14ac:dyDescent="0.25">
      <c r="A102" s="114">
        <v>88</v>
      </c>
      <c r="B102" s="139" t="s">
        <v>2062</v>
      </c>
      <c r="C102" s="120" t="s">
        <v>1924</v>
      </c>
      <c r="D102" s="94" t="s">
        <v>141</v>
      </c>
      <c r="E102" s="122">
        <v>40000000</v>
      </c>
      <c r="F102" s="137"/>
      <c r="G102" s="91"/>
    </row>
    <row r="103" spans="1:7" ht="15.75" x14ac:dyDescent="0.25">
      <c r="A103" s="114">
        <v>89</v>
      </c>
      <c r="B103" s="139" t="s">
        <v>2063</v>
      </c>
      <c r="C103" s="120" t="s">
        <v>1943</v>
      </c>
      <c r="D103" s="94" t="s">
        <v>141</v>
      </c>
      <c r="E103" s="122">
        <v>40000000</v>
      </c>
      <c r="F103" s="137"/>
      <c r="G103" s="91"/>
    </row>
    <row r="104" spans="1:7" ht="15.75" x14ac:dyDescent="0.25">
      <c r="A104" s="114">
        <v>90</v>
      </c>
      <c r="B104" s="139" t="s">
        <v>2064</v>
      </c>
      <c r="C104" s="120" t="s">
        <v>1924</v>
      </c>
      <c r="D104" s="94" t="s">
        <v>2042</v>
      </c>
      <c r="E104" s="122">
        <v>40000000</v>
      </c>
      <c r="F104" s="137"/>
      <c r="G104" s="91"/>
    </row>
    <row r="105" spans="1:7" ht="15.75" x14ac:dyDescent="0.25">
      <c r="A105" s="114">
        <v>91</v>
      </c>
      <c r="B105" s="139" t="s">
        <v>2065</v>
      </c>
      <c r="C105" s="120" t="s">
        <v>1943</v>
      </c>
      <c r="D105" s="94" t="s">
        <v>2042</v>
      </c>
      <c r="E105" s="122">
        <v>40000000</v>
      </c>
      <c r="F105" s="137"/>
      <c r="G105" s="91"/>
    </row>
    <row r="106" spans="1:7" ht="15.75" x14ac:dyDescent="0.25">
      <c r="A106" s="114">
        <v>92</v>
      </c>
      <c r="B106" s="139" t="s">
        <v>2066</v>
      </c>
      <c r="C106" s="120" t="s">
        <v>1924</v>
      </c>
      <c r="D106" s="94" t="s">
        <v>2067</v>
      </c>
      <c r="E106" s="122">
        <v>40000000</v>
      </c>
      <c r="F106" s="137"/>
      <c r="G106" s="91"/>
    </row>
    <row r="107" spans="1:7" ht="15.75" x14ac:dyDescent="0.25">
      <c r="A107" s="114">
        <v>93</v>
      </c>
      <c r="B107" s="139" t="s">
        <v>2068</v>
      </c>
      <c r="C107" s="120" t="s">
        <v>1943</v>
      </c>
      <c r="D107" s="94" t="s">
        <v>2055</v>
      </c>
      <c r="E107" s="122">
        <v>40000000</v>
      </c>
      <c r="F107" s="137"/>
      <c r="G107" s="91"/>
    </row>
    <row r="108" spans="1:7" ht="15.75" x14ac:dyDescent="0.25">
      <c r="A108" s="114">
        <v>94</v>
      </c>
      <c r="B108" s="139" t="s">
        <v>2069</v>
      </c>
      <c r="C108" s="120" t="s">
        <v>1943</v>
      </c>
      <c r="D108" s="94" t="s">
        <v>2070</v>
      </c>
      <c r="E108" s="122">
        <v>40000000</v>
      </c>
      <c r="F108" s="137"/>
      <c r="G108" s="91"/>
    </row>
    <row r="109" spans="1:7" ht="15.75" x14ac:dyDescent="0.25">
      <c r="A109" s="114">
        <v>95</v>
      </c>
      <c r="B109" s="139" t="s">
        <v>2071</v>
      </c>
      <c r="C109" s="120" t="s">
        <v>1943</v>
      </c>
      <c r="D109" s="94" t="s">
        <v>121</v>
      </c>
      <c r="E109" s="122">
        <v>40000000</v>
      </c>
      <c r="F109" s="137"/>
      <c r="G109" s="91"/>
    </row>
    <row r="110" spans="1:7" ht="15.75" x14ac:dyDescent="0.25">
      <c r="A110" s="114">
        <v>96</v>
      </c>
      <c r="B110" s="139" t="s">
        <v>2072</v>
      </c>
      <c r="C110" s="120" t="s">
        <v>1943</v>
      </c>
      <c r="D110" s="94" t="s">
        <v>121</v>
      </c>
      <c r="E110" s="122">
        <v>40000000</v>
      </c>
      <c r="F110" s="137"/>
      <c r="G110" s="91"/>
    </row>
    <row r="111" spans="1:7" ht="15.75" x14ac:dyDescent="0.25">
      <c r="A111" s="114">
        <v>97</v>
      </c>
      <c r="B111" s="139" t="s">
        <v>2073</v>
      </c>
      <c r="C111" s="120" t="s">
        <v>1943</v>
      </c>
      <c r="D111" s="94" t="s">
        <v>2074</v>
      </c>
      <c r="E111" s="122">
        <v>40000000</v>
      </c>
      <c r="F111" s="137"/>
      <c r="G111" s="91"/>
    </row>
    <row r="112" spans="1:7" ht="15.75" x14ac:dyDescent="0.25">
      <c r="A112" s="114">
        <v>98</v>
      </c>
      <c r="B112" s="139" t="s">
        <v>2075</v>
      </c>
      <c r="C112" s="120" t="s">
        <v>1943</v>
      </c>
      <c r="D112" s="94" t="s">
        <v>2055</v>
      </c>
      <c r="E112" s="122">
        <v>40000000</v>
      </c>
      <c r="F112" s="137"/>
      <c r="G112" s="91"/>
    </row>
    <row r="113" spans="1:7" ht="15.75" x14ac:dyDescent="0.25">
      <c r="A113" s="114">
        <v>99</v>
      </c>
      <c r="B113" s="139" t="s">
        <v>2076</v>
      </c>
      <c r="C113" s="114" t="s">
        <v>2015</v>
      </c>
      <c r="D113" s="94" t="s">
        <v>2055</v>
      </c>
      <c r="E113" s="122">
        <v>40000000</v>
      </c>
      <c r="F113" s="137"/>
      <c r="G113" s="91"/>
    </row>
    <row r="114" spans="1:7" ht="15.75" x14ac:dyDescent="0.25">
      <c r="A114" s="114">
        <v>100</v>
      </c>
      <c r="B114" s="139" t="s">
        <v>2077</v>
      </c>
      <c r="C114" s="120" t="s">
        <v>1943</v>
      </c>
      <c r="D114" s="94" t="s">
        <v>2055</v>
      </c>
      <c r="E114" s="122">
        <v>40000000</v>
      </c>
      <c r="F114" s="137"/>
      <c r="G114" s="91"/>
    </row>
    <row r="115" spans="1:7" ht="15.75" x14ac:dyDescent="0.25">
      <c r="A115" s="114">
        <v>101</v>
      </c>
      <c r="B115" s="139" t="s">
        <v>2078</v>
      </c>
      <c r="C115" s="120" t="s">
        <v>1943</v>
      </c>
      <c r="D115" s="94" t="s">
        <v>2051</v>
      </c>
      <c r="E115" s="122">
        <v>40000000</v>
      </c>
      <c r="F115" s="137"/>
      <c r="G115" s="91"/>
    </row>
    <row r="116" spans="1:7" ht="15.75" x14ac:dyDescent="0.25">
      <c r="A116" s="114">
        <v>102</v>
      </c>
      <c r="B116" s="139" t="s">
        <v>2079</v>
      </c>
      <c r="C116" s="120" t="s">
        <v>1943</v>
      </c>
      <c r="D116" s="94" t="s">
        <v>2051</v>
      </c>
      <c r="E116" s="122">
        <v>40000000</v>
      </c>
      <c r="F116" s="137"/>
      <c r="G116" s="91"/>
    </row>
    <row r="117" spans="1:7" ht="15.75" x14ac:dyDescent="0.25">
      <c r="A117" s="114">
        <v>103</v>
      </c>
      <c r="B117" s="139" t="s">
        <v>2080</v>
      </c>
      <c r="C117" s="120" t="s">
        <v>1943</v>
      </c>
      <c r="D117" s="94" t="s">
        <v>2045</v>
      </c>
      <c r="E117" s="122">
        <v>40000000</v>
      </c>
      <c r="F117" s="137"/>
      <c r="G117" s="91"/>
    </row>
    <row r="118" spans="1:7" ht="15.75" x14ac:dyDescent="0.25">
      <c r="A118" s="114">
        <v>104</v>
      </c>
      <c r="B118" s="139" t="s">
        <v>2081</v>
      </c>
      <c r="C118" s="120" t="s">
        <v>1943</v>
      </c>
      <c r="D118" s="94" t="s">
        <v>2042</v>
      </c>
      <c r="E118" s="122">
        <v>40000000</v>
      </c>
      <c r="F118" s="137"/>
      <c r="G118" s="91"/>
    </row>
    <row r="119" spans="1:7" ht="15.75" x14ac:dyDescent="0.25">
      <c r="A119" s="114">
        <v>105</v>
      </c>
      <c r="B119" s="139" t="s">
        <v>2082</v>
      </c>
      <c r="C119" s="120" t="s">
        <v>1943</v>
      </c>
      <c r="D119" s="94" t="s">
        <v>121</v>
      </c>
      <c r="E119" s="122">
        <v>40000000</v>
      </c>
      <c r="F119" s="137"/>
      <c r="G119" s="91"/>
    </row>
    <row r="120" spans="1:7" ht="15.75" x14ac:dyDescent="0.25">
      <c r="A120" s="114">
        <v>106</v>
      </c>
      <c r="B120" s="139" t="s">
        <v>2083</v>
      </c>
      <c r="C120" s="120" t="s">
        <v>1943</v>
      </c>
      <c r="D120" s="94" t="s">
        <v>2067</v>
      </c>
      <c r="E120" s="122">
        <v>40000000</v>
      </c>
      <c r="F120" s="137"/>
      <c r="G120" s="91"/>
    </row>
    <row r="121" spans="1:7" ht="15.75" x14ac:dyDescent="0.25">
      <c r="A121" s="114">
        <v>107</v>
      </c>
      <c r="B121" s="139" t="s">
        <v>2084</v>
      </c>
      <c r="C121" s="114" t="s">
        <v>2015</v>
      </c>
      <c r="D121" s="94" t="s">
        <v>141</v>
      </c>
      <c r="E121" s="122">
        <v>40000000</v>
      </c>
      <c r="F121" s="137"/>
      <c r="G121" s="91"/>
    </row>
    <row r="122" spans="1:7" ht="15.75" x14ac:dyDescent="0.25">
      <c r="A122" s="114">
        <v>108</v>
      </c>
      <c r="B122" s="139" t="s">
        <v>2085</v>
      </c>
      <c r="C122" s="120" t="s">
        <v>1943</v>
      </c>
      <c r="D122" s="94" t="s">
        <v>2042</v>
      </c>
      <c r="E122" s="122">
        <v>40000000</v>
      </c>
      <c r="F122" s="137"/>
      <c r="G122" s="91"/>
    </row>
    <row r="123" spans="1:7" ht="15.75" x14ac:dyDescent="0.25">
      <c r="A123" s="114">
        <v>109</v>
      </c>
      <c r="B123" s="139" t="s">
        <v>2086</v>
      </c>
      <c r="C123" s="120" t="s">
        <v>1943</v>
      </c>
      <c r="D123" s="94" t="s">
        <v>2045</v>
      </c>
      <c r="E123" s="122">
        <v>40000000</v>
      </c>
      <c r="F123" s="137"/>
      <c r="G123" s="91"/>
    </row>
    <row r="124" spans="1:7" ht="15.75" x14ac:dyDescent="0.25">
      <c r="A124" s="114">
        <v>110</v>
      </c>
      <c r="B124" s="139" t="s">
        <v>2087</v>
      </c>
      <c r="C124" s="120" t="s">
        <v>1943</v>
      </c>
      <c r="D124" s="94" t="s">
        <v>2055</v>
      </c>
      <c r="E124" s="122">
        <v>40000000</v>
      </c>
      <c r="F124" s="137"/>
      <c r="G124" s="91"/>
    </row>
    <row r="125" spans="1:7" ht="15.75" x14ac:dyDescent="0.25">
      <c r="A125" s="114">
        <v>111</v>
      </c>
      <c r="B125" s="139" t="s">
        <v>546</v>
      </c>
      <c r="C125" s="120" t="s">
        <v>1943</v>
      </c>
      <c r="D125" s="94" t="s">
        <v>141</v>
      </c>
      <c r="E125" s="122">
        <v>40000000</v>
      </c>
      <c r="F125" s="137"/>
      <c r="G125" s="91"/>
    </row>
    <row r="126" spans="1:7" ht="15.75" x14ac:dyDescent="0.25">
      <c r="A126" s="114">
        <v>112</v>
      </c>
      <c r="B126" s="139" t="s">
        <v>2088</v>
      </c>
      <c r="C126" s="120" t="s">
        <v>1960</v>
      </c>
      <c r="D126" s="94" t="s">
        <v>1999</v>
      </c>
      <c r="E126" s="122">
        <v>40000000</v>
      </c>
      <c r="F126" s="137"/>
      <c r="G126" s="91"/>
    </row>
    <row r="127" spans="1:7" ht="15.75" x14ac:dyDescent="0.25">
      <c r="A127" s="115" t="s">
        <v>1336</v>
      </c>
      <c r="B127" s="140" t="s">
        <v>2089</v>
      </c>
      <c r="C127" s="114"/>
      <c r="D127" s="94"/>
      <c r="E127" s="137">
        <f>SUM(E128:E164)</f>
        <v>1480000000</v>
      </c>
      <c r="F127" s="137"/>
      <c r="G127" s="91"/>
    </row>
    <row r="128" spans="1:7" ht="15.75" x14ac:dyDescent="0.25">
      <c r="A128" s="114">
        <v>113</v>
      </c>
      <c r="B128" s="91" t="s">
        <v>2090</v>
      </c>
      <c r="C128" s="120" t="s">
        <v>1943</v>
      </c>
      <c r="D128" s="94" t="s">
        <v>1952</v>
      </c>
      <c r="E128" s="122">
        <v>40000000</v>
      </c>
      <c r="F128" s="137"/>
      <c r="G128" s="91"/>
    </row>
    <row r="129" spans="1:7" ht="15.75" x14ac:dyDescent="0.25">
      <c r="A129" s="114">
        <v>114</v>
      </c>
      <c r="B129" s="91" t="s">
        <v>2091</v>
      </c>
      <c r="C129" s="120" t="s">
        <v>1943</v>
      </c>
      <c r="D129" s="94" t="s">
        <v>2092</v>
      </c>
      <c r="E129" s="122">
        <v>40000000</v>
      </c>
      <c r="F129" s="137"/>
      <c r="G129" s="91"/>
    </row>
    <row r="130" spans="1:7" ht="15.75" x14ac:dyDescent="0.25">
      <c r="A130" s="114">
        <v>115</v>
      </c>
      <c r="B130" s="91" t="s">
        <v>2093</v>
      </c>
      <c r="C130" s="120" t="s">
        <v>1943</v>
      </c>
      <c r="D130" s="94" t="s">
        <v>2094</v>
      </c>
      <c r="E130" s="122">
        <v>40000000</v>
      </c>
      <c r="F130" s="137"/>
      <c r="G130" s="91"/>
    </row>
    <row r="131" spans="1:7" ht="15.75" x14ac:dyDescent="0.25">
      <c r="A131" s="114">
        <v>116</v>
      </c>
      <c r="B131" s="91" t="s">
        <v>2095</v>
      </c>
      <c r="C131" s="120" t="s">
        <v>1943</v>
      </c>
      <c r="D131" s="94" t="s">
        <v>1466</v>
      </c>
      <c r="E131" s="122">
        <v>40000000</v>
      </c>
      <c r="F131" s="137"/>
      <c r="G131" s="91"/>
    </row>
    <row r="132" spans="1:7" ht="15.75" x14ac:dyDescent="0.25">
      <c r="A132" s="114">
        <v>117</v>
      </c>
      <c r="B132" s="91" t="s">
        <v>594</v>
      </c>
      <c r="C132" s="120" t="s">
        <v>1943</v>
      </c>
      <c r="D132" s="94" t="s">
        <v>2096</v>
      </c>
      <c r="E132" s="122">
        <v>40000000</v>
      </c>
      <c r="F132" s="137"/>
      <c r="G132" s="91"/>
    </row>
    <row r="133" spans="1:7" ht="15.75" x14ac:dyDescent="0.25">
      <c r="A133" s="114">
        <v>118</v>
      </c>
      <c r="B133" s="91" t="s">
        <v>1120</v>
      </c>
      <c r="C133" s="120" t="s">
        <v>1943</v>
      </c>
      <c r="D133" s="94" t="s">
        <v>2097</v>
      </c>
      <c r="E133" s="122">
        <v>40000000</v>
      </c>
      <c r="F133" s="137"/>
      <c r="G133" s="91"/>
    </row>
    <row r="134" spans="1:7" ht="15.75" x14ac:dyDescent="0.25">
      <c r="A134" s="114">
        <v>119</v>
      </c>
      <c r="B134" s="91" t="s">
        <v>2098</v>
      </c>
      <c r="C134" s="120" t="s">
        <v>1943</v>
      </c>
      <c r="D134" s="94" t="s">
        <v>2099</v>
      </c>
      <c r="E134" s="122">
        <v>40000000</v>
      </c>
      <c r="F134" s="137"/>
      <c r="G134" s="91"/>
    </row>
    <row r="135" spans="1:7" ht="15.75" x14ac:dyDescent="0.25">
      <c r="A135" s="114">
        <v>120</v>
      </c>
      <c r="B135" s="91" t="s">
        <v>2100</v>
      </c>
      <c r="C135" s="120" t="s">
        <v>1943</v>
      </c>
      <c r="D135" s="94" t="s">
        <v>1944</v>
      </c>
      <c r="E135" s="122">
        <v>40000000</v>
      </c>
      <c r="F135" s="137"/>
      <c r="G135" s="91"/>
    </row>
    <row r="136" spans="1:7" ht="15.75" x14ac:dyDescent="0.25">
      <c r="A136" s="114">
        <v>121</v>
      </c>
      <c r="B136" s="91" t="s">
        <v>2101</v>
      </c>
      <c r="C136" s="120" t="s">
        <v>1943</v>
      </c>
      <c r="D136" s="94" t="s">
        <v>1848</v>
      </c>
      <c r="E136" s="122">
        <v>40000000</v>
      </c>
      <c r="F136" s="137"/>
      <c r="G136" s="91"/>
    </row>
    <row r="137" spans="1:7" ht="15.75" x14ac:dyDescent="0.25">
      <c r="A137" s="114">
        <v>122</v>
      </c>
      <c r="B137" s="91" t="s">
        <v>2102</v>
      </c>
      <c r="C137" s="120" t="s">
        <v>1957</v>
      </c>
      <c r="D137" s="94" t="s">
        <v>1958</v>
      </c>
      <c r="E137" s="122">
        <v>40000000</v>
      </c>
      <c r="F137" s="137"/>
      <c r="G137" s="91"/>
    </row>
    <row r="138" spans="1:7" ht="15.75" x14ac:dyDescent="0.25">
      <c r="A138" s="114">
        <v>123</v>
      </c>
      <c r="B138" s="91" t="s">
        <v>2103</v>
      </c>
      <c r="C138" s="120" t="s">
        <v>1943</v>
      </c>
      <c r="D138" s="94" t="s">
        <v>2104</v>
      </c>
      <c r="E138" s="122">
        <v>40000000</v>
      </c>
      <c r="F138" s="137"/>
      <c r="G138" s="91"/>
    </row>
    <row r="139" spans="1:7" ht="15.75" x14ac:dyDescent="0.25">
      <c r="A139" s="114">
        <v>124</v>
      </c>
      <c r="B139" s="91" t="s">
        <v>2105</v>
      </c>
      <c r="C139" s="120" t="s">
        <v>1943</v>
      </c>
      <c r="D139" s="94" t="s">
        <v>1191</v>
      </c>
      <c r="E139" s="122">
        <v>40000000</v>
      </c>
      <c r="F139" s="137"/>
      <c r="G139" s="91"/>
    </row>
    <row r="140" spans="1:7" ht="15.75" x14ac:dyDescent="0.25">
      <c r="A140" s="114">
        <v>125</v>
      </c>
      <c r="B140" s="91" t="s">
        <v>2106</v>
      </c>
      <c r="C140" s="120" t="s">
        <v>1943</v>
      </c>
      <c r="D140" s="94" t="s">
        <v>2096</v>
      </c>
      <c r="E140" s="122">
        <v>40000000</v>
      </c>
      <c r="F140" s="137"/>
      <c r="G140" s="91"/>
    </row>
    <row r="141" spans="1:7" ht="15.75" x14ac:dyDescent="0.25">
      <c r="A141" s="114">
        <v>126</v>
      </c>
      <c r="B141" s="91" t="s">
        <v>2107</v>
      </c>
      <c r="C141" s="120" t="s">
        <v>1943</v>
      </c>
      <c r="D141" s="94" t="s">
        <v>2104</v>
      </c>
      <c r="E141" s="122">
        <v>40000000</v>
      </c>
      <c r="F141" s="137"/>
      <c r="G141" s="91"/>
    </row>
    <row r="142" spans="1:7" ht="15.75" x14ac:dyDescent="0.25">
      <c r="A142" s="114">
        <v>127</v>
      </c>
      <c r="B142" s="91" t="s">
        <v>2108</v>
      </c>
      <c r="C142" s="120" t="s">
        <v>1943</v>
      </c>
      <c r="D142" s="94" t="s">
        <v>2097</v>
      </c>
      <c r="E142" s="122">
        <v>40000000</v>
      </c>
      <c r="F142" s="137"/>
      <c r="G142" s="91"/>
    </row>
    <row r="143" spans="1:7" ht="15.75" x14ac:dyDescent="0.25">
      <c r="A143" s="114">
        <v>128</v>
      </c>
      <c r="B143" s="91" t="s">
        <v>2109</v>
      </c>
      <c r="C143" s="120" t="s">
        <v>1943</v>
      </c>
      <c r="D143" s="94" t="s">
        <v>2110</v>
      </c>
      <c r="E143" s="122">
        <v>40000000</v>
      </c>
      <c r="F143" s="137"/>
      <c r="G143" s="91"/>
    </row>
    <row r="144" spans="1:7" ht="15.75" x14ac:dyDescent="0.25">
      <c r="A144" s="114">
        <v>129</v>
      </c>
      <c r="B144" s="91" t="s">
        <v>2111</v>
      </c>
      <c r="C144" s="114" t="s">
        <v>2015</v>
      </c>
      <c r="D144" s="94" t="s">
        <v>2110</v>
      </c>
      <c r="E144" s="122">
        <v>40000000</v>
      </c>
      <c r="F144" s="137"/>
      <c r="G144" s="91"/>
    </row>
    <row r="145" spans="1:7" ht="15.75" x14ac:dyDescent="0.25">
      <c r="A145" s="114">
        <v>130</v>
      </c>
      <c r="B145" s="91" t="s">
        <v>2112</v>
      </c>
      <c r="C145" s="120" t="s">
        <v>1943</v>
      </c>
      <c r="D145" s="94" t="s">
        <v>1952</v>
      </c>
      <c r="E145" s="122">
        <v>40000000</v>
      </c>
      <c r="F145" s="137"/>
      <c r="G145" s="91"/>
    </row>
    <row r="146" spans="1:7" ht="15.75" x14ac:dyDescent="0.25">
      <c r="A146" s="114">
        <v>131</v>
      </c>
      <c r="B146" s="91" t="s">
        <v>2113</v>
      </c>
      <c r="C146" s="120" t="s">
        <v>1957</v>
      </c>
      <c r="D146" s="94" t="s">
        <v>2099</v>
      </c>
      <c r="E146" s="122">
        <v>40000000</v>
      </c>
      <c r="F146" s="137"/>
      <c r="G146" s="91"/>
    </row>
    <row r="147" spans="1:7" ht="15.75" x14ac:dyDescent="0.25">
      <c r="A147" s="114">
        <v>132</v>
      </c>
      <c r="B147" s="91" t="s">
        <v>2114</v>
      </c>
      <c r="C147" s="120" t="s">
        <v>1943</v>
      </c>
      <c r="D147" s="94" t="s">
        <v>891</v>
      </c>
      <c r="E147" s="122">
        <v>40000000</v>
      </c>
      <c r="F147" s="137"/>
      <c r="G147" s="91"/>
    </row>
    <row r="148" spans="1:7" ht="15.75" x14ac:dyDescent="0.25">
      <c r="A148" s="114">
        <v>133</v>
      </c>
      <c r="B148" s="91" t="s">
        <v>2115</v>
      </c>
      <c r="C148" s="120" t="s">
        <v>1943</v>
      </c>
      <c r="D148" s="94" t="s">
        <v>2116</v>
      </c>
      <c r="E148" s="122">
        <v>40000000</v>
      </c>
      <c r="F148" s="137"/>
      <c r="G148" s="91"/>
    </row>
    <row r="149" spans="1:7" ht="15.75" x14ac:dyDescent="0.25">
      <c r="A149" s="114">
        <v>134</v>
      </c>
      <c r="B149" s="91" t="s">
        <v>2117</v>
      </c>
      <c r="C149" s="120" t="s">
        <v>1957</v>
      </c>
      <c r="D149" s="94" t="s">
        <v>2116</v>
      </c>
      <c r="E149" s="122">
        <v>40000000</v>
      </c>
      <c r="F149" s="137"/>
      <c r="G149" s="91"/>
    </row>
    <row r="150" spans="1:7" ht="15.75" x14ac:dyDescent="0.25">
      <c r="A150" s="114">
        <v>135</v>
      </c>
      <c r="B150" s="91" t="s">
        <v>2118</v>
      </c>
      <c r="C150" s="120" t="s">
        <v>1943</v>
      </c>
      <c r="D150" s="94" t="s">
        <v>1944</v>
      </c>
      <c r="E150" s="122">
        <v>40000000</v>
      </c>
      <c r="F150" s="137"/>
      <c r="G150" s="91"/>
    </row>
    <row r="151" spans="1:7" ht="15.75" x14ac:dyDescent="0.25">
      <c r="A151" s="114">
        <v>136</v>
      </c>
      <c r="B151" s="91" t="s">
        <v>2119</v>
      </c>
      <c r="C151" s="120" t="s">
        <v>1957</v>
      </c>
      <c r="D151" s="94" t="s">
        <v>1848</v>
      </c>
      <c r="E151" s="122">
        <v>40000000</v>
      </c>
      <c r="F151" s="137"/>
      <c r="G151" s="91"/>
    </row>
    <row r="152" spans="1:7" ht="15.75" x14ac:dyDescent="0.25">
      <c r="A152" s="114">
        <v>137</v>
      </c>
      <c r="B152" s="91" t="s">
        <v>2120</v>
      </c>
      <c r="C152" s="120" t="s">
        <v>1943</v>
      </c>
      <c r="D152" s="94" t="s">
        <v>1958</v>
      </c>
      <c r="E152" s="122">
        <v>40000000</v>
      </c>
      <c r="F152" s="137"/>
      <c r="G152" s="91"/>
    </row>
    <row r="153" spans="1:7" ht="15.75" x14ac:dyDescent="0.25">
      <c r="A153" s="114">
        <v>138</v>
      </c>
      <c r="B153" s="91" t="s">
        <v>2121</v>
      </c>
      <c r="C153" s="120" t="s">
        <v>1943</v>
      </c>
      <c r="D153" s="94" t="s">
        <v>1999</v>
      </c>
      <c r="E153" s="122">
        <v>40000000</v>
      </c>
      <c r="F153" s="137"/>
      <c r="G153" s="91"/>
    </row>
    <row r="154" spans="1:7" ht="15.75" x14ac:dyDescent="0.25">
      <c r="A154" s="114">
        <v>139</v>
      </c>
      <c r="B154" s="91" t="s">
        <v>2122</v>
      </c>
      <c r="C154" s="120" t="s">
        <v>1943</v>
      </c>
      <c r="D154" s="94" t="s">
        <v>2094</v>
      </c>
      <c r="E154" s="122">
        <v>40000000</v>
      </c>
      <c r="F154" s="137"/>
      <c r="G154" s="91"/>
    </row>
    <row r="155" spans="1:7" ht="15.75" x14ac:dyDescent="0.25">
      <c r="A155" s="114">
        <v>140</v>
      </c>
      <c r="B155" s="91" t="s">
        <v>2123</v>
      </c>
      <c r="C155" s="120" t="s">
        <v>1943</v>
      </c>
      <c r="D155" s="94" t="s">
        <v>2124</v>
      </c>
      <c r="E155" s="122">
        <v>40000000</v>
      </c>
      <c r="F155" s="137"/>
      <c r="G155" s="91"/>
    </row>
    <row r="156" spans="1:7" ht="15.75" x14ac:dyDescent="0.25">
      <c r="A156" s="114">
        <v>141</v>
      </c>
      <c r="B156" s="91" t="s">
        <v>2072</v>
      </c>
      <c r="C156" s="120" t="s">
        <v>1943</v>
      </c>
      <c r="D156" s="94" t="s">
        <v>2124</v>
      </c>
      <c r="E156" s="122">
        <v>40000000</v>
      </c>
      <c r="F156" s="137"/>
      <c r="G156" s="91"/>
    </row>
    <row r="157" spans="1:7" ht="15.75" x14ac:dyDescent="0.25">
      <c r="A157" s="114">
        <v>142</v>
      </c>
      <c r="B157" s="91" t="s">
        <v>2125</v>
      </c>
      <c r="C157" s="120" t="s">
        <v>1943</v>
      </c>
      <c r="D157" s="94" t="s">
        <v>2096</v>
      </c>
      <c r="E157" s="122">
        <v>40000000</v>
      </c>
      <c r="F157" s="137"/>
      <c r="G157" s="91"/>
    </row>
    <row r="158" spans="1:7" ht="15.75" x14ac:dyDescent="0.25">
      <c r="A158" s="114">
        <v>143</v>
      </c>
      <c r="B158" s="91" t="s">
        <v>2126</v>
      </c>
      <c r="C158" s="120" t="s">
        <v>1943</v>
      </c>
      <c r="D158" s="94" t="s">
        <v>1954</v>
      </c>
      <c r="E158" s="122">
        <v>40000000</v>
      </c>
      <c r="F158" s="137"/>
      <c r="G158" s="91"/>
    </row>
    <row r="159" spans="1:7" ht="15.75" x14ac:dyDescent="0.25">
      <c r="A159" s="114">
        <v>144</v>
      </c>
      <c r="B159" s="91" t="s">
        <v>2127</v>
      </c>
      <c r="C159" s="120" t="s">
        <v>1943</v>
      </c>
      <c r="D159" s="94" t="s">
        <v>2099</v>
      </c>
      <c r="E159" s="122">
        <v>40000000</v>
      </c>
      <c r="F159" s="137"/>
      <c r="G159" s="91"/>
    </row>
    <row r="160" spans="1:7" ht="15.75" x14ac:dyDescent="0.25">
      <c r="A160" s="114">
        <v>145</v>
      </c>
      <c r="B160" s="91" t="s">
        <v>2128</v>
      </c>
      <c r="C160" s="120" t="s">
        <v>1943</v>
      </c>
      <c r="D160" s="94" t="s">
        <v>891</v>
      </c>
      <c r="E160" s="122">
        <v>40000000</v>
      </c>
      <c r="F160" s="137"/>
      <c r="G160" s="91"/>
    </row>
    <row r="161" spans="1:7" ht="15.75" x14ac:dyDescent="0.25">
      <c r="A161" s="114">
        <v>146</v>
      </c>
      <c r="B161" s="91" t="s">
        <v>2129</v>
      </c>
      <c r="C161" s="120" t="s">
        <v>1943</v>
      </c>
      <c r="D161" s="94" t="s">
        <v>2110</v>
      </c>
      <c r="E161" s="122">
        <v>40000000</v>
      </c>
      <c r="F161" s="137"/>
      <c r="G161" s="91"/>
    </row>
    <row r="162" spans="1:7" ht="15.75" x14ac:dyDescent="0.25">
      <c r="A162" s="114">
        <v>147</v>
      </c>
      <c r="B162" s="91" t="s">
        <v>2130</v>
      </c>
      <c r="C162" s="120" t="s">
        <v>1943</v>
      </c>
      <c r="D162" s="94" t="s">
        <v>1848</v>
      </c>
      <c r="E162" s="122">
        <v>40000000</v>
      </c>
      <c r="F162" s="137"/>
      <c r="G162" s="91"/>
    </row>
    <row r="163" spans="1:7" ht="15.75" x14ac:dyDescent="0.25">
      <c r="A163" s="114">
        <v>148</v>
      </c>
      <c r="B163" s="91" t="s">
        <v>2131</v>
      </c>
      <c r="C163" s="120" t="s">
        <v>1943</v>
      </c>
      <c r="D163" s="94" t="s">
        <v>1958</v>
      </c>
      <c r="E163" s="122">
        <v>40000000</v>
      </c>
      <c r="F163" s="137"/>
      <c r="G163" s="91"/>
    </row>
    <row r="164" spans="1:7" ht="15.75" x14ac:dyDescent="0.25">
      <c r="A164" s="114">
        <v>149</v>
      </c>
      <c r="B164" s="91" t="s">
        <v>2132</v>
      </c>
      <c r="C164" s="120" t="s">
        <v>1943</v>
      </c>
      <c r="D164" s="94" t="s">
        <v>2110</v>
      </c>
      <c r="E164" s="122">
        <v>40000000</v>
      </c>
      <c r="F164" s="137"/>
      <c r="G164" s="91"/>
    </row>
    <row r="165" spans="1:7" ht="15.75" x14ac:dyDescent="0.25">
      <c r="A165" s="115" t="s">
        <v>1338</v>
      </c>
      <c r="B165" s="117" t="s">
        <v>2133</v>
      </c>
      <c r="C165" s="114"/>
      <c r="D165" s="94"/>
      <c r="E165" s="137">
        <f>SUM(E166:E209)</f>
        <v>1760000000</v>
      </c>
      <c r="F165" s="137"/>
      <c r="G165" s="91"/>
    </row>
    <row r="166" spans="1:7" ht="15.75" x14ac:dyDescent="0.25">
      <c r="A166" s="114">
        <v>150</v>
      </c>
      <c r="B166" s="141" t="s">
        <v>2134</v>
      </c>
      <c r="C166" s="114" t="s">
        <v>2015</v>
      </c>
      <c r="D166" s="94" t="s">
        <v>2135</v>
      </c>
      <c r="E166" s="122">
        <v>40000000</v>
      </c>
      <c r="F166" s="137"/>
      <c r="G166" s="91"/>
    </row>
    <row r="167" spans="1:7" ht="15.75" x14ac:dyDescent="0.25">
      <c r="A167" s="114">
        <v>151</v>
      </c>
      <c r="B167" s="141" t="s">
        <v>2136</v>
      </c>
      <c r="C167" s="120" t="s">
        <v>1943</v>
      </c>
      <c r="D167" s="94" t="s">
        <v>2137</v>
      </c>
      <c r="E167" s="122">
        <v>40000000</v>
      </c>
      <c r="F167" s="137"/>
      <c r="G167" s="91"/>
    </row>
    <row r="168" spans="1:7" ht="15.75" x14ac:dyDescent="0.25">
      <c r="A168" s="114">
        <v>152</v>
      </c>
      <c r="B168" s="141" t="s">
        <v>2138</v>
      </c>
      <c r="C168" s="120" t="s">
        <v>1943</v>
      </c>
      <c r="D168" s="94" t="s">
        <v>2137</v>
      </c>
      <c r="E168" s="122">
        <v>40000000</v>
      </c>
      <c r="F168" s="137"/>
      <c r="G168" s="91"/>
    </row>
    <row r="169" spans="1:7" ht="15.75" x14ac:dyDescent="0.25">
      <c r="A169" s="114">
        <v>153</v>
      </c>
      <c r="B169" s="141" t="s">
        <v>2139</v>
      </c>
      <c r="C169" s="120" t="s">
        <v>1943</v>
      </c>
      <c r="D169" s="94" t="s">
        <v>1191</v>
      </c>
      <c r="E169" s="122">
        <v>40000000</v>
      </c>
      <c r="F169" s="137"/>
      <c r="G169" s="91"/>
    </row>
    <row r="170" spans="1:7" ht="15.75" x14ac:dyDescent="0.25">
      <c r="A170" s="114">
        <v>154</v>
      </c>
      <c r="B170" s="141" t="s">
        <v>827</v>
      </c>
      <c r="C170" s="120" t="s">
        <v>1943</v>
      </c>
      <c r="D170" s="94" t="s">
        <v>1191</v>
      </c>
      <c r="E170" s="122">
        <v>40000000</v>
      </c>
      <c r="F170" s="137"/>
      <c r="G170" s="91"/>
    </row>
    <row r="171" spans="1:7" ht="15.75" x14ac:dyDescent="0.25">
      <c r="A171" s="114">
        <v>155</v>
      </c>
      <c r="B171" s="141" t="s">
        <v>2140</v>
      </c>
      <c r="C171" s="120" t="s">
        <v>1943</v>
      </c>
      <c r="D171" s="94" t="s">
        <v>2135</v>
      </c>
      <c r="E171" s="122">
        <v>40000000</v>
      </c>
      <c r="F171" s="137"/>
      <c r="G171" s="91"/>
    </row>
    <row r="172" spans="1:7" ht="15.75" x14ac:dyDescent="0.25">
      <c r="A172" s="114">
        <v>156</v>
      </c>
      <c r="B172" s="141" t="s">
        <v>2141</v>
      </c>
      <c r="C172" s="120" t="s">
        <v>1943</v>
      </c>
      <c r="D172" s="94" t="s">
        <v>2135</v>
      </c>
      <c r="E172" s="122">
        <v>40000000</v>
      </c>
      <c r="F172" s="137"/>
      <c r="G172" s="91"/>
    </row>
    <row r="173" spans="1:7" ht="15.75" x14ac:dyDescent="0.25">
      <c r="A173" s="114">
        <v>157</v>
      </c>
      <c r="B173" s="141" t="s">
        <v>2142</v>
      </c>
      <c r="C173" s="120" t="s">
        <v>1943</v>
      </c>
      <c r="D173" s="94" t="s">
        <v>2143</v>
      </c>
      <c r="E173" s="122">
        <v>40000000</v>
      </c>
      <c r="F173" s="137"/>
      <c r="G173" s="91"/>
    </row>
    <row r="174" spans="1:7" ht="15.75" x14ac:dyDescent="0.25">
      <c r="A174" s="114">
        <v>158</v>
      </c>
      <c r="B174" s="141" t="s">
        <v>539</v>
      </c>
      <c r="C174" s="120" t="s">
        <v>1943</v>
      </c>
      <c r="D174" s="94" t="s">
        <v>2143</v>
      </c>
      <c r="E174" s="122">
        <v>40000000</v>
      </c>
      <c r="F174" s="137"/>
      <c r="G174" s="91"/>
    </row>
    <row r="175" spans="1:7" ht="15.75" x14ac:dyDescent="0.25">
      <c r="A175" s="114">
        <v>159</v>
      </c>
      <c r="B175" s="141" t="s">
        <v>1620</v>
      </c>
      <c r="C175" s="120" t="s">
        <v>1943</v>
      </c>
      <c r="D175" s="94" t="s">
        <v>891</v>
      </c>
      <c r="E175" s="122">
        <v>40000000</v>
      </c>
      <c r="F175" s="137"/>
      <c r="G175" s="91"/>
    </row>
    <row r="176" spans="1:7" ht="15.75" x14ac:dyDescent="0.25">
      <c r="A176" s="114">
        <v>160</v>
      </c>
      <c r="B176" s="141" t="s">
        <v>2144</v>
      </c>
      <c r="C176" s="120" t="s">
        <v>1943</v>
      </c>
      <c r="D176" s="94" t="s">
        <v>2145</v>
      </c>
      <c r="E176" s="122">
        <v>40000000</v>
      </c>
      <c r="F176" s="137"/>
      <c r="G176" s="91"/>
    </row>
    <row r="177" spans="1:7" ht="15.75" x14ac:dyDescent="0.25">
      <c r="A177" s="114">
        <v>161</v>
      </c>
      <c r="B177" s="141" t="s">
        <v>2146</v>
      </c>
      <c r="C177" s="120" t="s">
        <v>1943</v>
      </c>
      <c r="D177" s="94" t="s">
        <v>2145</v>
      </c>
      <c r="E177" s="122">
        <v>40000000</v>
      </c>
      <c r="F177" s="137"/>
      <c r="G177" s="91"/>
    </row>
    <row r="178" spans="1:7" ht="15.75" x14ac:dyDescent="0.25">
      <c r="A178" s="114">
        <v>162</v>
      </c>
      <c r="B178" s="141" t="s">
        <v>2147</v>
      </c>
      <c r="C178" s="120" t="s">
        <v>1943</v>
      </c>
      <c r="D178" s="94" t="s">
        <v>2145</v>
      </c>
      <c r="E178" s="122">
        <v>40000000</v>
      </c>
      <c r="F178" s="137"/>
      <c r="G178" s="91"/>
    </row>
    <row r="179" spans="1:7" ht="15.75" x14ac:dyDescent="0.25">
      <c r="A179" s="114">
        <v>163</v>
      </c>
      <c r="B179" s="141" t="s">
        <v>2148</v>
      </c>
      <c r="C179" s="120" t="s">
        <v>1943</v>
      </c>
      <c r="D179" s="94" t="s">
        <v>2059</v>
      </c>
      <c r="E179" s="122">
        <v>40000000</v>
      </c>
      <c r="F179" s="137"/>
      <c r="G179" s="91"/>
    </row>
    <row r="180" spans="1:7" ht="15.75" x14ac:dyDescent="0.25">
      <c r="A180" s="114">
        <v>164</v>
      </c>
      <c r="B180" s="141" t="s">
        <v>425</v>
      </c>
      <c r="C180" s="120" t="s">
        <v>1957</v>
      </c>
      <c r="D180" s="94" t="s">
        <v>2143</v>
      </c>
      <c r="E180" s="122">
        <v>40000000</v>
      </c>
      <c r="F180" s="137"/>
      <c r="G180" s="91"/>
    </row>
    <row r="181" spans="1:7" ht="15.75" x14ac:dyDescent="0.25">
      <c r="A181" s="114">
        <v>165</v>
      </c>
      <c r="B181" s="141" t="s">
        <v>2149</v>
      </c>
      <c r="C181" s="120" t="s">
        <v>1943</v>
      </c>
      <c r="D181" s="94" t="s">
        <v>2143</v>
      </c>
      <c r="E181" s="122">
        <v>40000000</v>
      </c>
      <c r="F181" s="137"/>
      <c r="G181" s="91"/>
    </row>
    <row r="182" spans="1:7" ht="15.75" x14ac:dyDescent="0.25">
      <c r="A182" s="114">
        <v>166</v>
      </c>
      <c r="B182" s="141" t="s">
        <v>2150</v>
      </c>
      <c r="C182" s="120" t="s">
        <v>1943</v>
      </c>
      <c r="D182" s="94" t="s">
        <v>2143</v>
      </c>
      <c r="E182" s="122">
        <v>40000000</v>
      </c>
      <c r="F182" s="137"/>
      <c r="G182" s="91"/>
    </row>
    <row r="183" spans="1:7" ht="15.75" x14ac:dyDescent="0.25">
      <c r="A183" s="114">
        <v>167</v>
      </c>
      <c r="B183" s="141" t="s">
        <v>2151</v>
      </c>
      <c r="C183" s="120" t="s">
        <v>1943</v>
      </c>
      <c r="D183" s="94" t="s">
        <v>2143</v>
      </c>
      <c r="E183" s="122">
        <v>40000000</v>
      </c>
      <c r="F183" s="137"/>
      <c r="G183" s="91"/>
    </row>
    <row r="184" spans="1:7" ht="15.75" x14ac:dyDescent="0.25">
      <c r="A184" s="114">
        <v>168</v>
      </c>
      <c r="B184" s="141" t="s">
        <v>2122</v>
      </c>
      <c r="C184" s="120" t="s">
        <v>1943</v>
      </c>
      <c r="D184" s="94" t="s">
        <v>2143</v>
      </c>
      <c r="E184" s="122">
        <v>40000000</v>
      </c>
      <c r="F184" s="137"/>
      <c r="G184" s="91"/>
    </row>
    <row r="185" spans="1:7" ht="15.75" x14ac:dyDescent="0.25">
      <c r="A185" s="114">
        <v>169</v>
      </c>
      <c r="B185" s="141" t="s">
        <v>2152</v>
      </c>
      <c r="C185" s="120" t="s">
        <v>1943</v>
      </c>
      <c r="D185" s="94" t="s">
        <v>2145</v>
      </c>
      <c r="E185" s="122">
        <v>40000000</v>
      </c>
      <c r="F185" s="137"/>
      <c r="G185" s="91"/>
    </row>
    <row r="186" spans="1:7" ht="15.75" x14ac:dyDescent="0.25">
      <c r="A186" s="114">
        <v>170</v>
      </c>
      <c r="B186" s="141" t="s">
        <v>2153</v>
      </c>
      <c r="C186" s="120" t="s">
        <v>1943</v>
      </c>
      <c r="D186" s="94" t="s">
        <v>1191</v>
      </c>
      <c r="E186" s="122">
        <v>40000000</v>
      </c>
      <c r="F186" s="137"/>
      <c r="G186" s="91"/>
    </row>
    <row r="187" spans="1:7" ht="15.75" x14ac:dyDescent="0.25">
      <c r="A187" s="114">
        <v>171</v>
      </c>
      <c r="B187" s="141" t="s">
        <v>2154</v>
      </c>
      <c r="C187" s="120" t="s">
        <v>1943</v>
      </c>
      <c r="D187" s="94" t="s">
        <v>2074</v>
      </c>
      <c r="E187" s="122">
        <v>40000000</v>
      </c>
      <c r="F187" s="137"/>
      <c r="G187" s="91"/>
    </row>
    <row r="188" spans="1:7" ht="15.75" x14ac:dyDescent="0.25">
      <c r="A188" s="114">
        <v>172</v>
      </c>
      <c r="B188" s="141" t="s">
        <v>2155</v>
      </c>
      <c r="C188" s="120" t="s">
        <v>1943</v>
      </c>
      <c r="D188" s="94" t="s">
        <v>2074</v>
      </c>
      <c r="E188" s="122">
        <v>40000000</v>
      </c>
      <c r="F188" s="137"/>
      <c r="G188" s="91"/>
    </row>
    <row r="189" spans="1:7" ht="15.75" x14ac:dyDescent="0.25">
      <c r="A189" s="114">
        <v>173</v>
      </c>
      <c r="B189" s="141" t="s">
        <v>2156</v>
      </c>
      <c r="C189" s="120" t="s">
        <v>1943</v>
      </c>
      <c r="D189" s="94" t="s">
        <v>2137</v>
      </c>
      <c r="E189" s="122">
        <v>40000000</v>
      </c>
      <c r="F189" s="137"/>
      <c r="G189" s="91"/>
    </row>
    <row r="190" spans="1:7" ht="15.75" x14ac:dyDescent="0.25">
      <c r="A190" s="114">
        <v>174</v>
      </c>
      <c r="B190" s="141" t="s">
        <v>2157</v>
      </c>
      <c r="C190" s="120" t="s">
        <v>1943</v>
      </c>
      <c r="D190" s="94" t="s">
        <v>2137</v>
      </c>
      <c r="E190" s="122">
        <v>40000000</v>
      </c>
      <c r="F190" s="137"/>
      <c r="G190" s="91"/>
    </row>
    <row r="191" spans="1:7" ht="15.75" x14ac:dyDescent="0.25">
      <c r="A191" s="114">
        <v>175</v>
      </c>
      <c r="B191" s="141" t="s">
        <v>2158</v>
      </c>
      <c r="C191" s="120" t="s">
        <v>1943</v>
      </c>
      <c r="D191" s="94" t="s">
        <v>2159</v>
      </c>
      <c r="E191" s="122">
        <v>40000000</v>
      </c>
      <c r="F191" s="137"/>
      <c r="G191" s="91"/>
    </row>
    <row r="192" spans="1:7" ht="15.75" x14ac:dyDescent="0.25">
      <c r="A192" s="114">
        <v>176</v>
      </c>
      <c r="B192" s="141" t="s">
        <v>2122</v>
      </c>
      <c r="C192" s="120" t="s">
        <v>1943</v>
      </c>
      <c r="D192" s="94" t="s">
        <v>891</v>
      </c>
      <c r="E192" s="122">
        <v>40000000</v>
      </c>
      <c r="F192" s="137"/>
      <c r="G192" s="91"/>
    </row>
    <row r="193" spans="1:7" ht="15.75" x14ac:dyDescent="0.25">
      <c r="A193" s="114">
        <v>177</v>
      </c>
      <c r="B193" s="141" t="s">
        <v>2160</v>
      </c>
      <c r="C193" s="120" t="s">
        <v>1943</v>
      </c>
      <c r="D193" s="94" t="s">
        <v>891</v>
      </c>
      <c r="E193" s="122">
        <v>40000000</v>
      </c>
      <c r="F193" s="137"/>
      <c r="G193" s="91"/>
    </row>
    <row r="194" spans="1:7" ht="15.75" x14ac:dyDescent="0.25">
      <c r="A194" s="114">
        <v>178</v>
      </c>
      <c r="B194" s="141" t="s">
        <v>1683</v>
      </c>
      <c r="C194" s="120" t="s">
        <v>1943</v>
      </c>
      <c r="D194" s="94" t="s">
        <v>2161</v>
      </c>
      <c r="E194" s="122">
        <v>40000000</v>
      </c>
      <c r="F194" s="137"/>
      <c r="G194" s="91"/>
    </row>
    <row r="195" spans="1:7" ht="15.75" x14ac:dyDescent="0.25">
      <c r="A195" s="114">
        <v>179</v>
      </c>
      <c r="B195" s="141" t="s">
        <v>2162</v>
      </c>
      <c r="C195" s="120" t="s">
        <v>1943</v>
      </c>
      <c r="D195" s="94" t="s">
        <v>2161</v>
      </c>
      <c r="E195" s="122">
        <v>40000000</v>
      </c>
      <c r="F195" s="137"/>
      <c r="G195" s="91"/>
    </row>
    <row r="196" spans="1:7" ht="15.75" x14ac:dyDescent="0.25">
      <c r="A196" s="114">
        <v>180</v>
      </c>
      <c r="B196" s="141" t="s">
        <v>2163</v>
      </c>
      <c r="C196" s="120" t="s">
        <v>1943</v>
      </c>
      <c r="D196" s="94" t="s">
        <v>2135</v>
      </c>
      <c r="E196" s="122">
        <v>40000000</v>
      </c>
      <c r="F196" s="137"/>
      <c r="G196" s="91"/>
    </row>
    <row r="197" spans="1:7" ht="15.75" x14ac:dyDescent="0.25">
      <c r="A197" s="114">
        <v>181</v>
      </c>
      <c r="B197" s="141" t="s">
        <v>2164</v>
      </c>
      <c r="C197" s="120" t="s">
        <v>1943</v>
      </c>
      <c r="D197" s="94" t="s">
        <v>2135</v>
      </c>
      <c r="E197" s="122">
        <v>40000000</v>
      </c>
      <c r="F197" s="137"/>
      <c r="G197" s="91"/>
    </row>
    <row r="198" spans="1:7" ht="15.75" x14ac:dyDescent="0.25">
      <c r="A198" s="114">
        <v>182</v>
      </c>
      <c r="B198" s="141" t="s">
        <v>2165</v>
      </c>
      <c r="C198" s="120" t="s">
        <v>1943</v>
      </c>
      <c r="D198" s="94" t="s">
        <v>2135</v>
      </c>
      <c r="E198" s="122">
        <v>40000000</v>
      </c>
      <c r="F198" s="137"/>
      <c r="G198" s="91"/>
    </row>
    <row r="199" spans="1:7" ht="15.75" x14ac:dyDescent="0.25">
      <c r="A199" s="114">
        <v>183</v>
      </c>
      <c r="B199" s="141" t="s">
        <v>2166</v>
      </c>
      <c r="C199" s="120" t="s">
        <v>1943</v>
      </c>
      <c r="D199" s="94" t="s">
        <v>2135</v>
      </c>
      <c r="E199" s="122">
        <v>40000000</v>
      </c>
      <c r="F199" s="137"/>
      <c r="G199" s="91"/>
    </row>
    <row r="200" spans="1:7" ht="15.75" x14ac:dyDescent="0.25">
      <c r="A200" s="114">
        <v>184</v>
      </c>
      <c r="B200" s="141" t="s">
        <v>2167</v>
      </c>
      <c r="C200" s="120" t="s">
        <v>1943</v>
      </c>
      <c r="D200" s="94" t="s">
        <v>2137</v>
      </c>
      <c r="E200" s="122">
        <v>40000000</v>
      </c>
      <c r="F200" s="137"/>
      <c r="G200" s="91"/>
    </row>
    <row r="201" spans="1:7" ht="15.75" x14ac:dyDescent="0.25">
      <c r="A201" s="114">
        <v>185</v>
      </c>
      <c r="B201" s="141" t="s">
        <v>2168</v>
      </c>
      <c r="C201" s="120" t="s">
        <v>1957</v>
      </c>
      <c r="D201" s="94" t="s">
        <v>2161</v>
      </c>
      <c r="E201" s="122">
        <v>40000000</v>
      </c>
      <c r="F201" s="137"/>
      <c r="G201" s="91"/>
    </row>
    <row r="202" spans="1:7" ht="15.75" x14ac:dyDescent="0.25">
      <c r="A202" s="114">
        <v>186</v>
      </c>
      <c r="B202" s="141" t="s">
        <v>2169</v>
      </c>
      <c r="C202" s="120" t="s">
        <v>1943</v>
      </c>
      <c r="D202" s="94" t="s">
        <v>2143</v>
      </c>
      <c r="E202" s="122">
        <v>40000000</v>
      </c>
      <c r="F202" s="137"/>
      <c r="G202" s="91"/>
    </row>
    <row r="203" spans="1:7" ht="15.75" x14ac:dyDescent="0.25">
      <c r="A203" s="114">
        <v>187</v>
      </c>
      <c r="B203" s="141" t="s">
        <v>2170</v>
      </c>
      <c r="C203" s="114" t="s">
        <v>2015</v>
      </c>
      <c r="D203" s="94" t="s">
        <v>2143</v>
      </c>
      <c r="E203" s="122">
        <v>40000000</v>
      </c>
      <c r="F203" s="137"/>
      <c r="G203" s="91"/>
    </row>
    <row r="204" spans="1:7" ht="15.75" x14ac:dyDescent="0.25">
      <c r="A204" s="114">
        <v>188</v>
      </c>
      <c r="B204" s="141" t="s">
        <v>2171</v>
      </c>
      <c r="C204" s="120" t="s">
        <v>1943</v>
      </c>
      <c r="D204" s="94" t="s">
        <v>2172</v>
      </c>
      <c r="E204" s="122">
        <v>40000000</v>
      </c>
      <c r="F204" s="137"/>
      <c r="G204" s="91"/>
    </row>
    <row r="205" spans="1:7" ht="15.75" x14ac:dyDescent="0.25">
      <c r="A205" s="114">
        <v>189</v>
      </c>
      <c r="B205" s="141" t="s">
        <v>2173</v>
      </c>
      <c r="C205" s="120" t="s">
        <v>1943</v>
      </c>
      <c r="D205" s="94" t="s">
        <v>1191</v>
      </c>
      <c r="E205" s="122">
        <v>40000000</v>
      </c>
      <c r="F205" s="137"/>
      <c r="G205" s="91"/>
    </row>
    <row r="206" spans="1:7" ht="15.75" x14ac:dyDescent="0.25">
      <c r="A206" s="114">
        <v>190</v>
      </c>
      <c r="B206" s="141" t="s">
        <v>1534</v>
      </c>
      <c r="C206" s="120" t="s">
        <v>1943</v>
      </c>
      <c r="D206" s="94" t="s">
        <v>1191</v>
      </c>
      <c r="E206" s="122">
        <v>40000000</v>
      </c>
      <c r="F206" s="137"/>
      <c r="G206" s="91"/>
    </row>
    <row r="207" spans="1:7" ht="15.75" x14ac:dyDescent="0.25">
      <c r="A207" s="114">
        <v>191</v>
      </c>
      <c r="B207" s="141" t="s">
        <v>2174</v>
      </c>
      <c r="C207" s="120" t="s">
        <v>1943</v>
      </c>
      <c r="D207" s="94" t="s">
        <v>2175</v>
      </c>
      <c r="E207" s="122">
        <v>40000000</v>
      </c>
      <c r="F207" s="137"/>
      <c r="G207" s="91"/>
    </row>
    <row r="208" spans="1:7" ht="15.75" x14ac:dyDescent="0.25">
      <c r="A208" s="114">
        <v>192</v>
      </c>
      <c r="B208" s="141" t="s">
        <v>2176</v>
      </c>
      <c r="C208" s="120" t="s">
        <v>1943</v>
      </c>
      <c r="D208" s="94" t="s">
        <v>2145</v>
      </c>
      <c r="E208" s="122">
        <v>40000000</v>
      </c>
      <c r="F208" s="137"/>
      <c r="G208" s="91"/>
    </row>
    <row r="209" spans="1:7" ht="15.75" x14ac:dyDescent="0.25">
      <c r="A209" s="114">
        <v>193</v>
      </c>
      <c r="B209" s="141" t="s">
        <v>2177</v>
      </c>
      <c r="C209" s="120" t="s">
        <v>1943</v>
      </c>
      <c r="D209" s="94" t="s">
        <v>529</v>
      </c>
      <c r="E209" s="122">
        <v>40000000</v>
      </c>
      <c r="F209" s="137"/>
      <c r="G209" s="91"/>
    </row>
    <row r="210" spans="1:7" ht="15.75" x14ac:dyDescent="0.25">
      <c r="A210" s="115" t="s">
        <v>1340</v>
      </c>
      <c r="B210" s="142" t="s">
        <v>2178</v>
      </c>
      <c r="C210" s="114"/>
      <c r="D210" s="94"/>
      <c r="E210" s="137">
        <f>SUM(E211:E226)</f>
        <v>640000000</v>
      </c>
      <c r="F210" s="137"/>
      <c r="G210" s="91"/>
    </row>
    <row r="211" spans="1:7" ht="15.75" x14ac:dyDescent="0.25">
      <c r="A211" s="114">
        <v>194</v>
      </c>
      <c r="B211" s="91" t="s">
        <v>1013</v>
      </c>
      <c r="C211" s="120" t="s">
        <v>1943</v>
      </c>
      <c r="D211" s="94" t="s">
        <v>977</v>
      </c>
      <c r="E211" s="92">
        <v>40000000</v>
      </c>
      <c r="F211" s="137"/>
      <c r="G211" s="91"/>
    </row>
    <row r="212" spans="1:7" ht="15.75" x14ac:dyDescent="0.25">
      <c r="A212" s="114">
        <v>195</v>
      </c>
      <c r="B212" s="91" t="s">
        <v>2179</v>
      </c>
      <c r="C212" s="120" t="s">
        <v>1943</v>
      </c>
      <c r="D212" s="94" t="s">
        <v>2180</v>
      </c>
      <c r="E212" s="92">
        <v>40000000</v>
      </c>
      <c r="F212" s="137"/>
      <c r="G212" s="91"/>
    </row>
    <row r="213" spans="1:7" ht="15.75" x14ac:dyDescent="0.25">
      <c r="A213" s="114">
        <v>196</v>
      </c>
      <c r="B213" s="91" t="s">
        <v>2181</v>
      </c>
      <c r="C213" s="120" t="s">
        <v>1943</v>
      </c>
      <c r="D213" s="94" t="s">
        <v>2182</v>
      </c>
      <c r="E213" s="92">
        <v>40000000</v>
      </c>
      <c r="F213" s="137"/>
      <c r="G213" s="91"/>
    </row>
    <row r="214" spans="1:7" ht="15.75" x14ac:dyDescent="0.25">
      <c r="A214" s="114">
        <v>197</v>
      </c>
      <c r="B214" s="91" t="s">
        <v>2183</v>
      </c>
      <c r="C214" s="120" t="s">
        <v>1943</v>
      </c>
      <c r="D214" s="94" t="s">
        <v>2184</v>
      </c>
      <c r="E214" s="92">
        <v>40000000</v>
      </c>
      <c r="F214" s="137"/>
      <c r="G214" s="91"/>
    </row>
    <row r="215" spans="1:7" ht="15.75" x14ac:dyDescent="0.25">
      <c r="A215" s="114">
        <v>198</v>
      </c>
      <c r="B215" s="91" t="s">
        <v>2185</v>
      </c>
      <c r="C215" s="120" t="s">
        <v>1943</v>
      </c>
      <c r="D215" s="94" t="s">
        <v>2186</v>
      </c>
      <c r="E215" s="92">
        <v>40000000</v>
      </c>
      <c r="F215" s="137"/>
      <c r="G215" s="91"/>
    </row>
    <row r="216" spans="1:7" ht="15.75" x14ac:dyDescent="0.25">
      <c r="A216" s="114">
        <v>199</v>
      </c>
      <c r="B216" s="91" t="s">
        <v>2187</v>
      </c>
      <c r="C216" s="120" t="s">
        <v>1943</v>
      </c>
      <c r="D216" s="94" t="s">
        <v>1179</v>
      </c>
      <c r="E216" s="92">
        <v>40000000</v>
      </c>
      <c r="F216" s="137"/>
      <c r="G216" s="91"/>
    </row>
    <row r="217" spans="1:7" ht="15.75" x14ac:dyDescent="0.25">
      <c r="A217" s="114">
        <v>200</v>
      </c>
      <c r="B217" s="91" t="s">
        <v>2022</v>
      </c>
      <c r="C217" s="120" t="s">
        <v>1943</v>
      </c>
      <c r="D217" s="94" t="s">
        <v>2188</v>
      </c>
      <c r="E217" s="92">
        <v>40000000</v>
      </c>
      <c r="F217" s="137"/>
      <c r="G217" s="91"/>
    </row>
    <row r="218" spans="1:7" ht="15.75" x14ac:dyDescent="0.25">
      <c r="A218" s="114">
        <v>201</v>
      </c>
      <c r="B218" s="91" t="s">
        <v>2189</v>
      </c>
      <c r="C218" s="120" t="s">
        <v>1943</v>
      </c>
      <c r="D218" s="94" t="s">
        <v>509</v>
      </c>
      <c r="E218" s="92">
        <v>40000000</v>
      </c>
      <c r="F218" s="137"/>
      <c r="G218" s="91"/>
    </row>
    <row r="219" spans="1:7" ht="15.75" x14ac:dyDescent="0.25">
      <c r="A219" s="114">
        <v>202</v>
      </c>
      <c r="B219" s="91" t="s">
        <v>2190</v>
      </c>
      <c r="C219" s="120" t="s">
        <v>1943</v>
      </c>
      <c r="D219" s="94" t="s">
        <v>2191</v>
      </c>
      <c r="E219" s="92">
        <v>40000000</v>
      </c>
      <c r="F219" s="137"/>
      <c r="G219" s="91"/>
    </row>
    <row r="220" spans="1:7" ht="15.75" x14ac:dyDescent="0.25">
      <c r="A220" s="114">
        <v>203</v>
      </c>
      <c r="B220" s="91" t="s">
        <v>2192</v>
      </c>
      <c r="C220" s="120" t="s">
        <v>1943</v>
      </c>
      <c r="D220" s="94" t="s">
        <v>2182</v>
      </c>
      <c r="E220" s="92">
        <v>40000000</v>
      </c>
      <c r="F220" s="137"/>
      <c r="G220" s="91"/>
    </row>
    <row r="221" spans="1:7" ht="15.75" x14ac:dyDescent="0.25">
      <c r="A221" s="114">
        <v>204</v>
      </c>
      <c r="B221" s="91" t="s">
        <v>2193</v>
      </c>
      <c r="C221" s="120" t="s">
        <v>1943</v>
      </c>
      <c r="D221" s="94" t="s">
        <v>2194</v>
      </c>
      <c r="E221" s="92">
        <v>40000000</v>
      </c>
      <c r="F221" s="137"/>
      <c r="G221" s="91"/>
    </row>
    <row r="222" spans="1:7" ht="15.75" x14ac:dyDescent="0.25">
      <c r="A222" s="114">
        <v>205</v>
      </c>
      <c r="B222" s="91" t="s">
        <v>2195</v>
      </c>
      <c r="C222" s="120" t="s">
        <v>1943</v>
      </c>
      <c r="D222" s="94" t="s">
        <v>2184</v>
      </c>
      <c r="E222" s="92">
        <v>40000000</v>
      </c>
      <c r="F222" s="137"/>
      <c r="G222" s="91"/>
    </row>
    <row r="223" spans="1:7" ht="15.75" x14ac:dyDescent="0.25">
      <c r="A223" s="114">
        <v>206</v>
      </c>
      <c r="B223" s="91" t="s">
        <v>2095</v>
      </c>
      <c r="C223" s="120" t="s">
        <v>1943</v>
      </c>
      <c r="D223" s="94" t="s">
        <v>2186</v>
      </c>
      <c r="E223" s="92">
        <v>40000000</v>
      </c>
      <c r="F223" s="137"/>
      <c r="G223" s="91"/>
    </row>
    <row r="224" spans="1:7" ht="15.75" x14ac:dyDescent="0.25">
      <c r="A224" s="114">
        <v>207</v>
      </c>
      <c r="B224" s="91" t="s">
        <v>2196</v>
      </c>
      <c r="C224" s="120" t="s">
        <v>1957</v>
      </c>
      <c r="D224" s="94" t="s">
        <v>2194</v>
      </c>
      <c r="E224" s="92">
        <v>40000000</v>
      </c>
      <c r="F224" s="137"/>
      <c r="G224" s="91"/>
    </row>
    <row r="225" spans="1:7" ht="15.75" x14ac:dyDescent="0.25">
      <c r="A225" s="114">
        <v>208</v>
      </c>
      <c r="B225" s="91" t="s">
        <v>2075</v>
      </c>
      <c r="C225" s="120" t="s">
        <v>1943</v>
      </c>
      <c r="D225" s="94" t="s">
        <v>2191</v>
      </c>
      <c r="E225" s="92">
        <v>40000000</v>
      </c>
      <c r="F225" s="137"/>
      <c r="G225" s="91"/>
    </row>
    <row r="226" spans="1:7" ht="15.75" x14ac:dyDescent="0.25">
      <c r="A226" s="114">
        <v>209</v>
      </c>
      <c r="B226" s="91" t="s">
        <v>2197</v>
      </c>
      <c r="C226" s="120" t="s">
        <v>1943</v>
      </c>
      <c r="D226" s="94" t="s">
        <v>2182</v>
      </c>
      <c r="E226" s="92">
        <v>40000000</v>
      </c>
      <c r="F226" s="137"/>
      <c r="G226" s="91"/>
    </row>
    <row r="227" spans="1:7" ht="15.75" x14ac:dyDescent="0.25">
      <c r="A227" s="115" t="s">
        <v>1342</v>
      </c>
      <c r="B227" s="117" t="s">
        <v>2198</v>
      </c>
      <c r="C227" s="143"/>
      <c r="D227" s="144"/>
      <c r="E227" s="123">
        <f>SUM(E228:E282)</f>
        <v>2200000000</v>
      </c>
      <c r="F227" s="137"/>
      <c r="G227" s="91"/>
    </row>
    <row r="228" spans="1:7" ht="15.75" x14ac:dyDescent="0.25">
      <c r="A228" s="114">
        <v>210</v>
      </c>
      <c r="B228" s="92" t="s">
        <v>2115</v>
      </c>
      <c r="C228" s="120" t="s">
        <v>1943</v>
      </c>
      <c r="D228" s="145" t="s">
        <v>2199</v>
      </c>
      <c r="E228" s="92">
        <v>40000000</v>
      </c>
      <c r="F228" s="137"/>
      <c r="G228" s="91"/>
    </row>
    <row r="229" spans="1:7" ht="15.75" x14ac:dyDescent="0.25">
      <c r="A229" s="114">
        <v>211</v>
      </c>
      <c r="B229" s="92" t="s">
        <v>2200</v>
      </c>
      <c r="C229" s="120" t="s">
        <v>1943</v>
      </c>
      <c r="D229" s="145" t="s">
        <v>477</v>
      </c>
      <c r="E229" s="92">
        <v>40000000</v>
      </c>
      <c r="F229" s="137"/>
      <c r="G229" s="91"/>
    </row>
    <row r="230" spans="1:7" ht="15.75" x14ac:dyDescent="0.25">
      <c r="A230" s="114">
        <v>212</v>
      </c>
      <c r="B230" s="92" t="s">
        <v>583</v>
      </c>
      <c r="C230" s="120" t="s">
        <v>1943</v>
      </c>
      <c r="D230" s="145" t="s">
        <v>477</v>
      </c>
      <c r="E230" s="92">
        <v>40000000</v>
      </c>
      <c r="F230" s="137"/>
      <c r="G230" s="91"/>
    </row>
    <row r="231" spans="1:7" ht="15.75" x14ac:dyDescent="0.25">
      <c r="A231" s="114">
        <v>213</v>
      </c>
      <c r="B231" s="92" t="s">
        <v>2201</v>
      </c>
      <c r="C231" s="120" t="s">
        <v>1943</v>
      </c>
      <c r="D231" s="145" t="s">
        <v>2097</v>
      </c>
      <c r="E231" s="92">
        <v>40000000</v>
      </c>
      <c r="F231" s="137"/>
      <c r="G231" s="91"/>
    </row>
    <row r="232" spans="1:7" ht="15.75" x14ac:dyDescent="0.25">
      <c r="A232" s="114">
        <v>214</v>
      </c>
      <c r="B232" s="92" t="s">
        <v>2202</v>
      </c>
      <c r="C232" s="120" t="s">
        <v>1943</v>
      </c>
      <c r="D232" s="145" t="s">
        <v>2203</v>
      </c>
      <c r="E232" s="92">
        <v>40000000</v>
      </c>
      <c r="F232" s="137"/>
      <c r="G232" s="91"/>
    </row>
    <row r="233" spans="1:7" ht="15.75" x14ac:dyDescent="0.25">
      <c r="A233" s="114">
        <v>215</v>
      </c>
      <c r="B233" s="92" t="s">
        <v>2204</v>
      </c>
      <c r="C233" s="120" t="s">
        <v>1943</v>
      </c>
      <c r="D233" s="145" t="s">
        <v>2203</v>
      </c>
      <c r="E233" s="92">
        <v>40000000</v>
      </c>
      <c r="F233" s="137"/>
      <c r="G233" s="91"/>
    </row>
    <row r="234" spans="1:7" ht="15.75" x14ac:dyDescent="0.25">
      <c r="A234" s="114">
        <v>216</v>
      </c>
      <c r="B234" s="92" t="s">
        <v>2205</v>
      </c>
      <c r="C234" s="120" t="s">
        <v>1943</v>
      </c>
      <c r="D234" s="145" t="s">
        <v>2206</v>
      </c>
      <c r="E234" s="92">
        <v>40000000</v>
      </c>
      <c r="F234" s="137"/>
      <c r="G234" s="91"/>
    </row>
    <row r="235" spans="1:7" ht="15.75" x14ac:dyDescent="0.25">
      <c r="A235" s="114">
        <v>217</v>
      </c>
      <c r="B235" s="92" t="s">
        <v>2207</v>
      </c>
      <c r="C235" s="120" t="s">
        <v>1943</v>
      </c>
      <c r="D235" s="145" t="s">
        <v>2059</v>
      </c>
      <c r="E235" s="92">
        <v>40000000</v>
      </c>
      <c r="F235" s="137"/>
      <c r="G235" s="91"/>
    </row>
    <row r="236" spans="1:7" ht="15.75" x14ac:dyDescent="0.25">
      <c r="A236" s="114">
        <v>218</v>
      </c>
      <c r="B236" s="92" t="s">
        <v>2208</v>
      </c>
      <c r="C236" s="120" t="s">
        <v>1943</v>
      </c>
      <c r="D236" s="145" t="s">
        <v>801</v>
      </c>
      <c r="E236" s="92">
        <v>40000000</v>
      </c>
      <c r="F236" s="137"/>
      <c r="G236" s="91"/>
    </row>
    <row r="237" spans="1:7" ht="15.75" x14ac:dyDescent="0.25">
      <c r="A237" s="114">
        <v>219</v>
      </c>
      <c r="B237" s="92" t="s">
        <v>2209</v>
      </c>
      <c r="C237" s="120" t="s">
        <v>1943</v>
      </c>
      <c r="D237" s="145" t="s">
        <v>1011</v>
      </c>
      <c r="E237" s="92">
        <v>40000000</v>
      </c>
      <c r="F237" s="137"/>
      <c r="G237" s="91"/>
    </row>
    <row r="238" spans="1:7" ht="15.75" x14ac:dyDescent="0.25">
      <c r="A238" s="114">
        <v>220</v>
      </c>
      <c r="B238" s="92" t="s">
        <v>2210</v>
      </c>
      <c r="C238" s="120" t="s">
        <v>1943</v>
      </c>
      <c r="D238" s="145" t="s">
        <v>1011</v>
      </c>
      <c r="E238" s="92">
        <v>40000000</v>
      </c>
      <c r="F238" s="137"/>
      <c r="G238" s="91"/>
    </row>
    <row r="239" spans="1:7" ht="15.75" x14ac:dyDescent="0.25">
      <c r="A239" s="114">
        <v>221</v>
      </c>
      <c r="B239" s="92" t="s">
        <v>2211</v>
      </c>
      <c r="C239" s="120" t="s">
        <v>1943</v>
      </c>
      <c r="D239" s="145" t="s">
        <v>2212</v>
      </c>
      <c r="E239" s="92">
        <v>40000000</v>
      </c>
      <c r="F239" s="137"/>
      <c r="G239" s="91"/>
    </row>
    <row r="240" spans="1:7" ht="15.75" x14ac:dyDescent="0.25">
      <c r="A240" s="114">
        <v>222</v>
      </c>
      <c r="B240" s="92" t="s">
        <v>2213</v>
      </c>
      <c r="C240" s="120" t="s">
        <v>1943</v>
      </c>
      <c r="D240" s="145" t="s">
        <v>2214</v>
      </c>
      <c r="E240" s="92">
        <v>40000000</v>
      </c>
      <c r="F240" s="137"/>
      <c r="G240" s="91"/>
    </row>
    <row r="241" spans="1:7" ht="15.75" x14ac:dyDescent="0.25">
      <c r="A241" s="114">
        <v>223</v>
      </c>
      <c r="B241" s="92" t="s">
        <v>2215</v>
      </c>
      <c r="C241" s="120" t="s">
        <v>1943</v>
      </c>
      <c r="D241" s="145" t="s">
        <v>2045</v>
      </c>
      <c r="E241" s="92">
        <v>40000000</v>
      </c>
      <c r="F241" s="137"/>
      <c r="G241" s="91"/>
    </row>
    <row r="242" spans="1:7" ht="15.75" x14ac:dyDescent="0.25">
      <c r="A242" s="114">
        <v>224</v>
      </c>
      <c r="B242" s="92" t="s">
        <v>2216</v>
      </c>
      <c r="C242" s="120" t="s">
        <v>1943</v>
      </c>
      <c r="D242" s="145" t="s">
        <v>2217</v>
      </c>
      <c r="E242" s="92">
        <v>40000000</v>
      </c>
      <c r="F242" s="137"/>
      <c r="G242" s="91"/>
    </row>
    <row r="243" spans="1:7" ht="15.75" x14ac:dyDescent="0.25">
      <c r="A243" s="114">
        <v>225</v>
      </c>
      <c r="B243" s="92" t="s">
        <v>2218</v>
      </c>
      <c r="C243" s="120" t="s">
        <v>1943</v>
      </c>
      <c r="D243" s="145" t="s">
        <v>2219</v>
      </c>
      <c r="E243" s="92">
        <v>40000000</v>
      </c>
      <c r="F243" s="137"/>
      <c r="G243" s="91"/>
    </row>
    <row r="244" spans="1:7" ht="15.75" x14ac:dyDescent="0.25">
      <c r="A244" s="114">
        <v>226</v>
      </c>
      <c r="B244" s="92" t="s">
        <v>2220</v>
      </c>
      <c r="C244" s="120" t="s">
        <v>1943</v>
      </c>
      <c r="D244" s="145" t="s">
        <v>2221</v>
      </c>
      <c r="E244" s="92">
        <v>40000000</v>
      </c>
      <c r="F244" s="137"/>
      <c r="G244" s="91"/>
    </row>
    <row r="245" spans="1:7" ht="15.75" x14ac:dyDescent="0.25">
      <c r="A245" s="114">
        <v>227</v>
      </c>
      <c r="B245" s="92" t="s">
        <v>2222</v>
      </c>
      <c r="C245" s="120" t="s">
        <v>1943</v>
      </c>
      <c r="D245" s="145" t="s">
        <v>1682</v>
      </c>
      <c r="E245" s="92">
        <v>40000000</v>
      </c>
      <c r="F245" s="137"/>
      <c r="G245" s="91"/>
    </row>
    <row r="246" spans="1:7" ht="15.75" x14ac:dyDescent="0.25">
      <c r="A246" s="114">
        <v>228</v>
      </c>
      <c r="B246" s="92" t="s">
        <v>575</v>
      </c>
      <c r="C246" s="120" t="s">
        <v>1957</v>
      </c>
      <c r="D246" s="145" t="s">
        <v>2199</v>
      </c>
      <c r="E246" s="92">
        <v>40000000</v>
      </c>
      <c r="F246" s="137"/>
      <c r="G246" s="91"/>
    </row>
    <row r="247" spans="1:7" ht="15.75" x14ac:dyDescent="0.25">
      <c r="A247" s="114">
        <v>229</v>
      </c>
      <c r="B247" s="92" t="s">
        <v>2223</v>
      </c>
      <c r="C247" s="120" t="s">
        <v>1943</v>
      </c>
      <c r="D247" s="145" t="s">
        <v>2199</v>
      </c>
      <c r="E247" s="92">
        <v>40000000</v>
      </c>
      <c r="F247" s="137"/>
      <c r="G247" s="91"/>
    </row>
    <row r="248" spans="1:7" ht="15.75" x14ac:dyDescent="0.25">
      <c r="A248" s="114">
        <v>230</v>
      </c>
      <c r="B248" s="92" t="s">
        <v>2224</v>
      </c>
      <c r="C248" s="120" t="s">
        <v>1957</v>
      </c>
      <c r="D248" s="145" t="s">
        <v>477</v>
      </c>
      <c r="E248" s="92">
        <v>40000000</v>
      </c>
      <c r="F248" s="137"/>
      <c r="G248" s="91"/>
    </row>
    <row r="249" spans="1:7" ht="15.75" x14ac:dyDescent="0.25">
      <c r="A249" s="114">
        <v>231</v>
      </c>
      <c r="B249" s="92" t="s">
        <v>2225</v>
      </c>
      <c r="C249" s="114" t="s">
        <v>2015</v>
      </c>
      <c r="D249" s="145" t="s">
        <v>477</v>
      </c>
      <c r="E249" s="92">
        <v>40000000</v>
      </c>
      <c r="F249" s="137"/>
      <c r="G249" s="91"/>
    </row>
    <row r="250" spans="1:7" ht="15.75" x14ac:dyDescent="0.25">
      <c r="A250" s="114">
        <v>232</v>
      </c>
      <c r="B250" s="92" t="s">
        <v>2226</v>
      </c>
      <c r="C250" s="120" t="s">
        <v>1943</v>
      </c>
      <c r="D250" s="145" t="s">
        <v>2227</v>
      </c>
      <c r="E250" s="92">
        <v>40000000</v>
      </c>
      <c r="F250" s="137"/>
      <c r="G250" s="91"/>
    </row>
    <row r="251" spans="1:7" ht="15.75" x14ac:dyDescent="0.25">
      <c r="A251" s="114">
        <v>233</v>
      </c>
      <c r="B251" s="92" t="s">
        <v>2228</v>
      </c>
      <c r="C251" s="120" t="s">
        <v>1943</v>
      </c>
      <c r="D251" s="145" t="s">
        <v>2203</v>
      </c>
      <c r="E251" s="92">
        <v>40000000</v>
      </c>
      <c r="F251" s="137"/>
      <c r="G251" s="91"/>
    </row>
    <row r="252" spans="1:7" ht="15.75" x14ac:dyDescent="0.25">
      <c r="A252" s="114">
        <v>234</v>
      </c>
      <c r="B252" s="92" t="s">
        <v>2229</v>
      </c>
      <c r="C252" s="120" t="s">
        <v>1957</v>
      </c>
      <c r="D252" s="145" t="s">
        <v>2203</v>
      </c>
      <c r="E252" s="92">
        <v>40000000</v>
      </c>
      <c r="F252" s="137"/>
      <c r="G252" s="91"/>
    </row>
    <row r="253" spans="1:7" ht="15.75" x14ac:dyDescent="0.25">
      <c r="A253" s="114">
        <v>235</v>
      </c>
      <c r="B253" s="92" t="s">
        <v>2230</v>
      </c>
      <c r="C253" s="114" t="s">
        <v>2015</v>
      </c>
      <c r="D253" s="145" t="s">
        <v>2231</v>
      </c>
      <c r="E253" s="92">
        <v>40000000</v>
      </c>
      <c r="F253" s="137"/>
      <c r="G253" s="91"/>
    </row>
    <row r="254" spans="1:7" ht="15.75" x14ac:dyDescent="0.25">
      <c r="A254" s="114">
        <v>236</v>
      </c>
      <c r="B254" s="92" t="s">
        <v>2232</v>
      </c>
      <c r="C254" s="120" t="s">
        <v>1957</v>
      </c>
      <c r="D254" s="145" t="s">
        <v>1011</v>
      </c>
      <c r="E254" s="92">
        <v>40000000</v>
      </c>
      <c r="F254" s="137"/>
      <c r="G254" s="91"/>
    </row>
    <row r="255" spans="1:7" ht="15.75" x14ac:dyDescent="0.25">
      <c r="A255" s="114">
        <v>237</v>
      </c>
      <c r="B255" s="92" t="s">
        <v>2233</v>
      </c>
      <c r="C255" s="120" t="s">
        <v>1943</v>
      </c>
      <c r="D255" s="145" t="s">
        <v>1011</v>
      </c>
      <c r="E255" s="92">
        <v>40000000</v>
      </c>
      <c r="F255" s="137"/>
      <c r="G255" s="91"/>
    </row>
    <row r="256" spans="1:7" ht="15.75" x14ac:dyDescent="0.25">
      <c r="A256" s="114">
        <v>238</v>
      </c>
      <c r="B256" s="92" t="s">
        <v>2234</v>
      </c>
      <c r="C256" s="120" t="s">
        <v>1943</v>
      </c>
      <c r="D256" s="145" t="s">
        <v>2235</v>
      </c>
      <c r="E256" s="92">
        <v>40000000</v>
      </c>
      <c r="F256" s="137"/>
      <c r="G256" s="91"/>
    </row>
    <row r="257" spans="1:7" ht="15.75" x14ac:dyDescent="0.25">
      <c r="A257" s="114">
        <v>239</v>
      </c>
      <c r="B257" s="92" t="s">
        <v>2236</v>
      </c>
      <c r="C257" s="120" t="s">
        <v>1943</v>
      </c>
      <c r="D257" s="145" t="s">
        <v>2237</v>
      </c>
      <c r="E257" s="92">
        <v>40000000</v>
      </c>
      <c r="F257" s="137"/>
      <c r="G257" s="91"/>
    </row>
    <row r="258" spans="1:7" ht="15.75" x14ac:dyDescent="0.25">
      <c r="A258" s="114">
        <v>240</v>
      </c>
      <c r="B258" s="92" t="s">
        <v>2098</v>
      </c>
      <c r="C258" s="120" t="s">
        <v>1957</v>
      </c>
      <c r="D258" s="145" t="s">
        <v>2237</v>
      </c>
      <c r="E258" s="92">
        <v>40000000</v>
      </c>
      <c r="F258" s="137"/>
      <c r="G258" s="91"/>
    </row>
    <row r="259" spans="1:7" ht="15.75" x14ac:dyDescent="0.25">
      <c r="A259" s="114">
        <v>241</v>
      </c>
      <c r="B259" s="92" t="s">
        <v>2238</v>
      </c>
      <c r="C259" s="120" t="s">
        <v>1943</v>
      </c>
      <c r="D259" s="145" t="s">
        <v>2239</v>
      </c>
      <c r="E259" s="92">
        <v>40000000</v>
      </c>
      <c r="F259" s="137"/>
      <c r="G259" s="91"/>
    </row>
    <row r="260" spans="1:7" ht="15.75" x14ac:dyDescent="0.25">
      <c r="A260" s="114">
        <v>242</v>
      </c>
      <c r="B260" s="92" t="s">
        <v>2240</v>
      </c>
      <c r="C260" s="120" t="s">
        <v>1943</v>
      </c>
      <c r="D260" s="145" t="s">
        <v>2241</v>
      </c>
      <c r="E260" s="92">
        <v>40000000</v>
      </c>
      <c r="F260" s="137"/>
      <c r="G260" s="91"/>
    </row>
    <row r="261" spans="1:7" ht="15.75" x14ac:dyDescent="0.25">
      <c r="A261" s="114">
        <v>243</v>
      </c>
      <c r="B261" s="92" t="s">
        <v>2242</v>
      </c>
      <c r="C261" s="120" t="s">
        <v>1957</v>
      </c>
      <c r="D261" s="145" t="s">
        <v>2241</v>
      </c>
      <c r="E261" s="92">
        <v>40000000</v>
      </c>
      <c r="F261" s="137"/>
      <c r="G261" s="91"/>
    </row>
    <row r="262" spans="1:7" ht="15.75" x14ac:dyDescent="0.25">
      <c r="A262" s="114">
        <v>244</v>
      </c>
      <c r="B262" s="92" t="s">
        <v>2243</v>
      </c>
      <c r="C262" s="120" t="s">
        <v>1943</v>
      </c>
      <c r="D262" s="145" t="s">
        <v>2241</v>
      </c>
      <c r="E262" s="92">
        <v>40000000</v>
      </c>
      <c r="F262" s="137"/>
      <c r="G262" s="91"/>
    </row>
    <row r="263" spans="1:7" ht="15.75" x14ac:dyDescent="0.25">
      <c r="A263" s="114">
        <v>245</v>
      </c>
      <c r="B263" s="92" t="s">
        <v>2244</v>
      </c>
      <c r="C263" s="120" t="s">
        <v>1943</v>
      </c>
      <c r="D263" s="145" t="s">
        <v>2245</v>
      </c>
      <c r="E263" s="92">
        <v>40000000</v>
      </c>
      <c r="F263" s="137"/>
      <c r="G263" s="91"/>
    </row>
    <row r="264" spans="1:7" ht="15.75" x14ac:dyDescent="0.25">
      <c r="A264" s="114">
        <v>246</v>
      </c>
      <c r="B264" s="92" t="s">
        <v>2246</v>
      </c>
      <c r="C264" s="120" t="s">
        <v>1943</v>
      </c>
      <c r="D264" s="145" t="s">
        <v>2245</v>
      </c>
      <c r="E264" s="92">
        <v>40000000</v>
      </c>
      <c r="F264" s="137"/>
      <c r="G264" s="91"/>
    </row>
    <row r="265" spans="1:7" ht="15.75" x14ac:dyDescent="0.25">
      <c r="A265" s="114">
        <v>247</v>
      </c>
      <c r="B265" s="92" t="s">
        <v>2247</v>
      </c>
      <c r="C265" s="120" t="s">
        <v>1943</v>
      </c>
      <c r="D265" s="145" t="s">
        <v>2248</v>
      </c>
      <c r="E265" s="92">
        <v>40000000</v>
      </c>
      <c r="F265" s="137"/>
      <c r="G265" s="91"/>
    </row>
    <row r="266" spans="1:7" ht="15.75" x14ac:dyDescent="0.25">
      <c r="A266" s="114">
        <v>248</v>
      </c>
      <c r="B266" s="92" t="s">
        <v>2249</v>
      </c>
      <c r="C266" s="120" t="s">
        <v>1924</v>
      </c>
      <c r="D266" s="145" t="s">
        <v>2250</v>
      </c>
      <c r="E266" s="92">
        <v>40000000</v>
      </c>
      <c r="F266" s="137"/>
      <c r="G266" s="91"/>
    </row>
    <row r="267" spans="1:7" ht="15.75" x14ac:dyDescent="0.25">
      <c r="A267" s="114">
        <v>249</v>
      </c>
      <c r="B267" s="92" t="s">
        <v>2251</v>
      </c>
      <c r="C267" s="120" t="s">
        <v>1943</v>
      </c>
      <c r="D267" s="145" t="s">
        <v>2250</v>
      </c>
      <c r="E267" s="92">
        <v>40000000</v>
      </c>
      <c r="F267" s="137"/>
      <c r="G267" s="91"/>
    </row>
    <row r="268" spans="1:7" ht="15.75" x14ac:dyDescent="0.25">
      <c r="A268" s="114">
        <v>250</v>
      </c>
      <c r="B268" s="92" t="s">
        <v>2252</v>
      </c>
      <c r="C268" s="120" t="s">
        <v>1943</v>
      </c>
      <c r="D268" s="145" t="s">
        <v>2250</v>
      </c>
      <c r="E268" s="92">
        <v>40000000</v>
      </c>
      <c r="F268" s="137"/>
      <c r="G268" s="91"/>
    </row>
    <row r="269" spans="1:7" ht="15.75" x14ac:dyDescent="0.25">
      <c r="A269" s="114">
        <v>251</v>
      </c>
      <c r="B269" s="92" t="s">
        <v>2253</v>
      </c>
      <c r="C269" s="120" t="s">
        <v>1957</v>
      </c>
      <c r="D269" s="145" t="s">
        <v>2250</v>
      </c>
      <c r="E269" s="92">
        <v>40000000</v>
      </c>
      <c r="F269" s="137"/>
      <c r="G269" s="91"/>
    </row>
    <row r="270" spans="1:7" ht="15.75" x14ac:dyDescent="0.25">
      <c r="A270" s="114">
        <v>252</v>
      </c>
      <c r="B270" s="92" t="s">
        <v>2254</v>
      </c>
      <c r="C270" s="120" t="s">
        <v>1957</v>
      </c>
      <c r="D270" s="145" t="s">
        <v>2250</v>
      </c>
      <c r="E270" s="92">
        <v>40000000</v>
      </c>
      <c r="F270" s="137"/>
      <c r="G270" s="91"/>
    </row>
    <row r="271" spans="1:7" ht="15.75" x14ac:dyDescent="0.25">
      <c r="A271" s="114">
        <v>253</v>
      </c>
      <c r="B271" s="92" t="s">
        <v>1898</v>
      </c>
      <c r="C271" s="120" t="s">
        <v>1943</v>
      </c>
      <c r="D271" s="145" t="s">
        <v>2250</v>
      </c>
      <c r="E271" s="92">
        <v>40000000</v>
      </c>
      <c r="F271" s="137"/>
      <c r="G271" s="91"/>
    </row>
    <row r="272" spans="1:7" ht="15.75" x14ac:dyDescent="0.25">
      <c r="A272" s="114">
        <v>254</v>
      </c>
      <c r="B272" s="92" t="s">
        <v>2255</v>
      </c>
      <c r="C272" s="120" t="s">
        <v>1943</v>
      </c>
      <c r="D272" s="145" t="s">
        <v>2217</v>
      </c>
      <c r="E272" s="92">
        <v>40000000</v>
      </c>
      <c r="F272" s="137"/>
      <c r="G272" s="91"/>
    </row>
    <row r="273" spans="1:7" ht="15.75" x14ac:dyDescent="0.25">
      <c r="A273" s="114">
        <v>255</v>
      </c>
      <c r="B273" s="92" t="s">
        <v>2115</v>
      </c>
      <c r="C273" s="120" t="s">
        <v>1943</v>
      </c>
      <c r="D273" s="145" t="s">
        <v>2214</v>
      </c>
      <c r="E273" s="92">
        <v>40000000</v>
      </c>
      <c r="F273" s="137"/>
      <c r="G273" s="91"/>
    </row>
    <row r="274" spans="1:7" ht="15.75" x14ac:dyDescent="0.25">
      <c r="A274" s="114">
        <v>256</v>
      </c>
      <c r="B274" s="92" t="s">
        <v>399</v>
      </c>
      <c r="C274" s="120" t="s">
        <v>1943</v>
      </c>
      <c r="D274" s="145" t="s">
        <v>477</v>
      </c>
      <c r="E274" s="92">
        <v>40000000</v>
      </c>
      <c r="F274" s="137"/>
      <c r="G274" s="91"/>
    </row>
    <row r="275" spans="1:7" ht="15.75" x14ac:dyDescent="0.25">
      <c r="A275" s="114">
        <v>257</v>
      </c>
      <c r="B275" s="92" t="s">
        <v>2256</v>
      </c>
      <c r="C275" s="120" t="s">
        <v>1943</v>
      </c>
      <c r="D275" s="145" t="s">
        <v>477</v>
      </c>
      <c r="E275" s="92">
        <v>40000000</v>
      </c>
      <c r="F275" s="137"/>
      <c r="G275" s="91"/>
    </row>
    <row r="276" spans="1:7" ht="15.75" x14ac:dyDescent="0.25">
      <c r="A276" s="114">
        <v>258</v>
      </c>
      <c r="B276" s="92" t="s">
        <v>2257</v>
      </c>
      <c r="C276" s="120" t="s">
        <v>1943</v>
      </c>
      <c r="D276" s="145" t="s">
        <v>2203</v>
      </c>
      <c r="E276" s="92">
        <v>40000000</v>
      </c>
      <c r="F276" s="137"/>
      <c r="G276" s="91"/>
    </row>
    <row r="277" spans="1:7" ht="15.75" x14ac:dyDescent="0.25">
      <c r="A277" s="114">
        <v>259</v>
      </c>
      <c r="B277" s="92" t="s">
        <v>2258</v>
      </c>
      <c r="C277" s="120" t="s">
        <v>1943</v>
      </c>
      <c r="D277" s="145" t="s">
        <v>2203</v>
      </c>
      <c r="E277" s="92">
        <v>40000000</v>
      </c>
      <c r="F277" s="137"/>
      <c r="G277" s="91"/>
    </row>
    <row r="278" spans="1:7" ht="15.75" x14ac:dyDescent="0.25">
      <c r="A278" s="114">
        <v>260</v>
      </c>
      <c r="B278" s="92" t="s">
        <v>2259</v>
      </c>
      <c r="C278" s="120" t="s">
        <v>1943</v>
      </c>
      <c r="D278" s="145" t="s">
        <v>2214</v>
      </c>
      <c r="E278" s="92">
        <v>40000000</v>
      </c>
      <c r="F278" s="137"/>
      <c r="G278" s="91"/>
    </row>
    <row r="279" spans="1:7" ht="15.75" x14ac:dyDescent="0.25">
      <c r="A279" s="114">
        <v>261</v>
      </c>
      <c r="B279" s="92" t="s">
        <v>1497</v>
      </c>
      <c r="C279" s="120" t="s">
        <v>1943</v>
      </c>
      <c r="D279" s="145" t="s">
        <v>2217</v>
      </c>
      <c r="E279" s="92">
        <v>40000000</v>
      </c>
      <c r="F279" s="137"/>
      <c r="G279" s="91"/>
    </row>
    <row r="280" spans="1:7" ht="15.75" x14ac:dyDescent="0.25">
      <c r="A280" s="114">
        <v>262</v>
      </c>
      <c r="B280" s="92" t="s">
        <v>2260</v>
      </c>
      <c r="C280" s="120" t="s">
        <v>1943</v>
      </c>
      <c r="D280" s="145" t="s">
        <v>2217</v>
      </c>
      <c r="E280" s="92">
        <v>40000000</v>
      </c>
      <c r="F280" s="137"/>
      <c r="G280" s="91"/>
    </row>
    <row r="281" spans="1:7" ht="15.75" x14ac:dyDescent="0.25">
      <c r="A281" s="114">
        <v>263</v>
      </c>
      <c r="B281" s="92" t="s">
        <v>2261</v>
      </c>
      <c r="C281" s="120" t="s">
        <v>1943</v>
      </c>
      <c r="D281" s="145" t="s">
        <v>2221</v>
      </c>
      <c r="E281" s="92">
        <v>40000000</v>
      </c>
      <c r="F281" s="137"/>
      <c r="G281" s="91"/>
    </row>
    <row r="282" spans="1:7" ht="15.75" x14ac:dyDescent="0.25">
      <c r="A282" s="114">
        <v>264</v>
      </c>
      <c r="B282" s="92" t="s">
        <v>2262</v>
      </c>
      <c r="C282" s="120" t="s">
        <v>1943</v>
      </c>
      <c r="D282" s="145" t="s">
        <v>1682</v>
      </c>
      <c r="E282" s="92">
        <v>40000000</v>
      </c>
      <c r="F282" s="137"/>
      <c r="G282" s="91"/>
    </row>
    <row r="283" spans="1:7" ht="15.75" x14ac:dyDescent="0.25">
      <c r="A283" s="115" t="s">
        <v>1344</v>
      </c>
      <c r="B283" s="123" t="s">
        <v>2263</v>
      </c>
      <c r="C283" s="146"/>
      <c r="D283" s="145"/>
      <c r="E283" s="123">
        <f>SUM(E284:E296)</f>
        <v>520000000</v>
      </c>
      <c r="F283" s="137"/>
      <c r="G283" s="91"/>
    </row>
    <row r="284" spans="1:7" ht="15.75" x14ac:dyDescent="0.25">
      <c r="A284" s="114">
        <v>265</v>
      </c>
      <c r="B284" s="147" t="s">
        <v>1758</v>
      </c>
      <c r="C284" s="120" t="s">
        <v>1943</v>
      </c>
      <c r="D284" s="125" t="s">
        <v>2264</v>
      </c>
      <c r="E284" s="148">
        <v>40000000</v>
      </c>
      <c r="F284" s="149"/>
      <c r="G284" s="91"/>
    </row>
    <row r="285" spans="1:7" ht="15.75" x14ac:dyDescent="0.25">
      <c r="A285" s="114">
        <v>266</v>
      </c>
      <c r="B285" s="147" t="s">
        <v>2265</v>
      </c>
      <c r="C285" s="120" t="s">
        <v>1943</v>
      </c>
      <c r="D285" s="125" t="s">
        <v>2266</v>
      </c>
      <c r="E285" s="148">
        <v>40000000</v>
      </c>
      <c r="F285" s="149"/>
      <c r="G285" s="91"/>
    </row>
    <row r="286" spans="1:7" ht="15.75" x14ac:dyDescent="0.25">
      <c r="A286" s="114">
        <v>267</v>
      </c>
      <c r="B286" s="147" t="s">
        <v>685</v>
      </c>
      <c r="C286" s="120" t="s">
        <v>1943</v>
      </c>
      <c r="D286" s="125" t="s">
        <v>2267</v>
      </c>
      <c r="E286" s="148">
        <v>40000000</v>
      </c>
      <c r="F286" s="149"/>
      <c r="G286" s="91"/>
    </row>
    <row r="287" spans="1:7" ht="15.75" x14ac:dyDescent="0.25">
      <c r="A287" s="114">
        <v>268</v>
      </c>
      <c r="B287" s="147" t="s">
        <v>2268</v>
      </c>
      <c r="C287" s="120" t="s">
        <v>1943</v>
      </c>
      <c r="D287" s="125" t="s">
        <v>2269</v>
      </c>
      <c r="E287" s="148">
        <v>40000000</v>
      </c>
      <c r="F287" s="149"/>
      <c r="G287" s="91"/>
    </row>
    <row r="288" spans="1:7" ht="15.75" x14ac:dyDescent="0.25">
      <c r="A288" s="114">
        <v>269</v>
      </c>
      <c r="B288" s="147" t="s">
        <v>2270</v>
      </c>
      <c r="C288" s="120" t="s">
        <v>1943</v>
      </c>
      <c r="D288" s="125" t="s">
        <v>2269</v>
      </c>
      <c r="E288" s="148">
        <v>40000000</v>
      </c>
      <c r="F288" s="149"/>
      <c r="G288" s="91"/>
    </row>
    <row r="289" spans="1:7" ht="15.75" x14ac:dyDescent="0.25">
      <c r="A289" s="114">
        <v>270</v>
      </c>
      <c r="B289" s="147" t="s">
        <v>2271</v>
      </c>
      <c r="C289" s="120" t="s">
        <v>1943</v>
      </c>
      <c r="D289" s="125" t="s">
        <v>2269</v>
      </c>
      <c r="E289" s="148">
        <v>40000000</v>
      </c>
      <c r="F289" s="149"/>
      <c r="G289" s="91"/>
    </row>
    <row r="290" spans="1:7" ht="15.75" x14ac:dyDescent="0.25">
      <c r="A290" s="114">
        <v>271</v>
      </c>
      <c r="B290" s="147" t="s">
        <v>2272</v>
      </c>
      <c r="C290" s="120" t="s">
        <v>1943</v>
      </c>
      <c r="D290" s="125" t="s">
        <v>2269</v>
      </c>
      <c r="E290" s="148">
        <v>40000000</v>
      </c>
      <c r="F290" s="149"/>
      <c r="G290" s="91"/>
    </row>
    <row r="291" spans="1:7" ht="15.75" x14ac:dyDescent="0.25">
      <c r="A291" s="114">
        <v>272</v>
      </c>
      <c r="B291" s="147" t="s">
        <v>2273</v>
      </c>
      <c r="C291" s="114" t="s">
        <v>2015</v>
      </c>
      <c r="D291" s="125" t="s">
        <v>2269</v>
      </c>
      <c r="E291" s="148">
        <v>40000000</v>
      </c>
      <c r="F291" s="149"/>
      <c r="G291" s="91"/>
    </row>
    <row r="292" spans="1:7" ht="15.75" x14ac:dyDescent="0.25">
      <c r="A292" s="114">
        <v>273</v>
      </c>
      <c r="B292" s="147" t="s">
        <v>672</v>
      </c>
      <c r="C292" s="120" t="s">
        <v>1943</v>
      </c>
      <c r="D292" s="125" t="s">
        <v>2269</v>
      </c>
      <c r="E292" s="148">
        <v>40000000</v>
      </c>
      <c r="F292" s="149"/>
      <c r="G292" s="91"/>
    </row>
    <row r="293" spans="1:7" ht="15.75" x14ac:dyDescent="0.25">
      <c r="A293" s="114">
        <v>274</v>
      </c>
      <c r="B293" s="147" t="s">
        <v>2274</v>
      </c>
      <c r="C293" s="120" t="s">
        <v>1924</v>
      </c>
      <c r="D293" s="125" t="s">
        <v>2275</v>
      </c>
      <c r="E293" s="148">
        <v>40000000</v>
      </c>
      <c r="F293" s="149"/>
      <c r="G293" s="91"/>
    </row>
    <row r="294" spans="1:7" ht="15.75" x14ac:dyDescent="0.25">
      <c r="A294" s="114">
        <v>275</v>
      </c>
      <c r="B294" s="147" t="s">
        <v>2276</v>
      </c>
      <c r="C294" s="120" t="s">
        <v>1943</v>
      </c>
      <c r="D294" s="125" t="s">
        <v>2275</v>
      </c>
      <c r="E294" s="148">
        <v>40000000</v>
      </c>
      <c r="F294" s="149"/>
      <c r="G294" s="91"/>
    </row>
    <row r="295" spans="1:7" ht="15.75" x14ac:dyDescent="0.25">
      <c r="A295" s="114">
        <v>276</v>
      </c>
      <c r="B295" s="147" t="s">
        <v>2277</v>
      </c>
      <c r="C295" s="120" t="s">
        <v>1943</v>
      </c>
      <c r="D295" s="125" t="s">
        <v>2275</v>
      </c>
      <c r="E295" s="148">
        <v>40000000</v>
      </c>
      <c r="F295" s="149"/>
      <c r="G295" s="91"/>
    </row>
    <row r="296" spans="1:7" ht="15.75" x14ac:dyDescent="0.25">
      <c r="A296" s="114">
        <v>277</v>
      </c>
      <c r="B296" s="147" t="s">
        <v>2278</v>
      </c>
      <c r="C296" s="120" t="s">
        <v>1943</v>
      </c>
      <c r="D296" s="125" t="s">
        <v>2275</v>
      </c>
      <c r="E296" s="148">
        <v>40000000</v>
      </c>
      <c r="F296" s="149"/>
      <c r="G296" s="91"/>
    </row>
    <row r="297" spans="1:7" ht="15.75" x14ac:dyDescent="0.25">
      <c r="A297" s="115" t="s">
        <v>1346</v>
      </c>
      <c r="B297" s="150" t="s">
        <v>2279</v>
      </c>
      <c r="C297" s="151"/>
      <c r="D297" s="125"/>
      <c r="E297" s="149">
        <f>SUM(E298:E309)</f>
        <v>480000000</v>
      </c>
      <c r="F297" s="149"/>
      <c r="G297" s="91"/>
    </row>
    <row r="298" spans="1:7" ht="15.75" x14ac:dyDescent="0.25">
      <c r="A298" s="114">
        <v>278</v>
      </c>
      <c r="B298" s="91" t="s">
        <v>2280</v>
      </c>
      <c r="C298" s="120" t="s">
        <v>1943</v>
      </c>
      <c r="D298" s="94" t="s">
        <v>2281</v>
      </c>
      <c r="E298" s="92">
        <v>40000000</v>
      </c>
      <c r="F298" s="149"/>
      <c r="G298" s="91"/>
    </row>
    <row r="299" spans="1:7" ht="15.75" x14ac:dyDescent="0.25">
      <c r="A299" s="114">
        <v>279</v>
      </c>
      <c r="B299" s="91" t="s">
        <v>2282</v>
      </c>
      <c r="C299" s="120" t="s">
        <v>1943</v>
      </c>
      <c r="D299" s="94" t="s">
        <v>883</v>
      </c>
      <c r="E299" s="92">
        <v>40000000</v>
      </c>
      <c r="F299" s="149"/>
      <c r="G299" s="91"/>
    </row>
    <row r="300" spans="1:7" ht="15.75" x14ac:dyDescent="0.25">
      <c r="A300" s="114">
        <v>280</v>
      </c>
      <c r="B300" s="91" t="s">
        <v>2283</v>
      </c>
      <c r="C300" s="120" t="s">
        <v>1943</v>
      </c>
      <c r="D300" s="94" t="s">
        <v>68</v>
      </c>
      <c r="E300" s="92">
        <v>40000000</v>
      </c>
      <c r="F300" s="149"/>
      <c r="G300" s="91"/>
    </row>
    <row r="301" spans="1:7" ht="15.75" x14ac:dyDescent="0.25">
      <c r="A301" s="114">
        <v>281</v>
      </c>
      <c r="B301" s="91" t="s">
        <v>2284</v>
      </c>
      <c r="C301" s="120" t="s">
        <v>1943</v>
      </c>
      <c r="D301" s="94" t="s">
        <v>2285</v>
      </c>
      <c r="E301" s="92">
        <v>40000000</v>
      </c>
      <c r="F301" s="149"/>
      <c r="G301" s="91"/>
    </row>
    <row r="302" spans="1:7" ht="15.75" x14ac:dyDescent="0.25">
      <c r="A302" s="114">
        <v>282</v>
      </c>
      <c r="B302" s="91" t="s">
        <v>2286</v>
      </c>
      <c r="C302" s="120" t="s">
        <v>1957</v>
      </c>
      <c r="D302" s="94" t="s">
        <v>2287</v>
      </c>
      <c r="E302" s="92">
        <v>40000000</v>
      </c>
      <c r="F302" s="149"/>
      <c r="G302" s="91"/>
    </row>
    <row r="303" spans="1:7" ht="15.75" x14ac:dyDescent="0.25">
      <c r="A303" s="114">
        <v>283</v>
      </c>
      <c r="B303" s="91" t="s">
        <v>2288</v>
      </c>
      <c r="C303" s="120" t="s">
        <v>1943</v>
      </c>
      <c r="D303" s="94" t="s">
        <v>2289</v>
      </c>
      <c r="E303" s="92">
        <v>40000000</v>
      </c>
      <c r="F303" s="149"/>
      <c r="G303" s="91"/>
    </row>
    <row r="304" spans="1:7" ht="15.75" x14ac:dyDescent="0.25">
      <c r="A304" s="114">
        <v>284</v>
      </c>
      <c r="B304" s="91" t="s">
        <v>2290</v>
      </c>
      <c r="C304" s="120" t="s">
        <v>1943</v>
      </c>
      <c r="D304" s="94" t="s">
        <v>2285</v>
      </c>
      <c r="E304" s="92">
        <v>40000000</v>
      </c>
      <c r="F304" s="149"/>
      <c r="G304" s="91"/>
    </row>
    <row r="305" spans="1:7" ht="15.75" x14ac:dyDescent="0.25">
      <c r="A305" s="114">
        <v>285</v>
      </c>
      <c r="B305" s="91" t="s">
        <v>2291</v>
      </c>
      <c r="C305" s="120" t="s">
        <v>1957</v>
      </c>
      <c r="D305" s="94" t="s">
        <v>2287</v>
      </c>
      <c r="E305" s="92">
        <v>40000000</v>
      </c>
      <c r="F305" s="149"/>
      <c r="G305" s="91"/>
    </row>
    <row r="306" spans="1:7" ht="15.75" x14ac:dyDescent="0.25">
      <c r="A306" s="114">
        <v>286</v>
      </c>
      <c r="B306" s="91" t="s">
        <v>2292</v>
      </c>
      <c r="C306" s="120" t="s">
        <v>1943</v>
      </c>
      <c r="D306" s="94" t="s">
        <v>2289</v>
      </c>
      <c r="E306" s="92">
        <v>40000000</v>
      </c>
      <c r="F306" s="149"/>
      <c r="G306" s="91"/>
    </row>
    <row r="307" spans="1:7" ht="15.75" x14ac:dyDescent="0.25">
      <c r="A307" s="114">
        <v>287</v>
      </c>
      <c r="B307" s="91" t="s">
        <v>1768</v>
      </c>
      <c r="C307" s="120" t="s">
        <v>1943</v>
      </c>
      <c r="D307" s="94" t="s">
        <v>2287</v>
      </c>
      <c r="E307" s="92">
        <v>40000000</v>
      </c>
      <c r="F307" s="149"/>
      <c r="G307" s="91"/>
    </row>
    <row r="308" spans="1:7" ht="15.75" x14ac:dyDescent="0.25">
      <c r="A308" s="114">
        <v>288</v>
      </c>
      <c r="B308" s="91" t="s">
        <v>2293</v>
      </c>
      <c r="C308" s="120" t="s">
        <v>1943</v>
      </c>
      <c r="D308" s="94" t="s">
        <v>2281</v>
      </c>
      <c r="E308" s="92">
        <v>40000000</v>
      </c>
      <c r="F308" s="149"/>
      <c r="G308" s="91"/>
    </row>
    <row r="309" spans="1:7" ht="15.75" x14ac:dyDescent="0.25">
      <c r="A309" s="114">
        <v>289</v>
      </c>
      <c r="B309" s="91" t="s">
        <v>2294</v>
      </c>
      <c r="C309" s="120" t="s">
        <v>1943</v>
      </c>
      <c r="D309" s="94" t="s">
        <v>2289</v>
      </c>
      <c r="E309" s="92">
        <v>40000000</v>
      </c>
      <c r="F309" s="149"/>
      <c r="G309" s="91"/>
    </row>
    <row r="310" spans="1:7" ht="15.75" x14ac:dyDescent="0.25">
      <c r="A310" s="115" t="s">
        <v>1322</v>
      </c>
      <c r="B310" s="152" t="s">
        <v>1323</v>
      </c>
      <c r="C310" s="120"/>
      <c r="D310" s="121"/>
      <c r="E310" s="137">
        <f>E311+E329+E352+E395+E454+E464+E562+E639+E734+E757+E817+E858</f>
        <v>7360000000</v>
      </c>
      <c r="F310" s="137">
        <f>F311+F329+F352+F395+F454+F464+F562+F639+F734+F757+F817+F858</f>
        <v>7140000000</v>
      </c>
      <c r="G310" s="92"/>
    </row>
    <row r="311" spans="1:7" ht="15.75" x14ac:dyDescent="0.25">
      <c r="A311" s="115" t="s">
        <v>1324</v>
      </c>
      <c r="B311" s="153" t="s">
        <v>1941</v>
      </c>
      <c r="C311" s="115"/>
      <c r="D311" s="36"/>
      <c r="E311" s="137">
        <f>SUM(E312:E328)</f>
        <v>280000000</v>
      </c>
      <c r="F311" s="137">
        <f>SUM(F312:F328)</f>
        <v>200000000</v>
      </c>
      <c r="G311" s="91"/>
    </row>
    <row r="312" spans="1:7" ht="15.75" x14ac:dyDescent="0.25">
      <c r="A312" s="114">
        <v>290</v>
      </c>
      <c r="B312" s="124" t="s">
        <v>2295</v>
      </c>
      <c r="C312" s="120" t="s">
        <v>1943</v>
      </c>
      <c r="D312" s="94" t="s">
        <v>2296</v>
      </c>
      <c r="E312" s="154"/>
      <c r="F312" s="122">
        <v>20000000</v>
      </c>
      <c r="G312" s="91"/>
    </row>
    <row r="313" spans="1:7" ht="15.75" x14ac:dyDescent="0.25">
      <c r="A313" s="114">
        <v>291</v>
      </c>
      <c r="B313" s="124" t="s">
        <v>2297</v>
      </c>
      <c r="C313" s="120" t="s">
        <v>1943</v>
      </c>
      <c r="D313" s="94" t="s">
        <v>2296</v>
      </c>
      <c r="E313" s="154"/>
      <c r="F313" s="122">
        <v>20000000</v>
      </c>
      <c r="G313" s="91"/>
    </row>
    <row r="314" spans="1:7" ht="15.75" x14ac:dyDescent="0.25">
      <c r="A314" s="114">
        <v>292</v>
      </c>
      <c r="B314" s="119" t="s">
        <v>2298</v>
      </c>
      <c r="C314" s="120" t="s">
        <v>1943</v>
      </c>
      <c r="D314" s="94" t="s">
        <v>2299</v>
      </c>
      <c r="E314" s="155"/>
      <c r="F314" s="122">
        <v>20000000</v>
      </c>
      <c r="G314" s="91"/>
    </row>
    <row r="315" spans="1:7" ht="15.75" x14ac:dyDescent="0.25">
      <c r="A315" s="114">
        <v>293</v>
      </c>
      <c r="B315" s="119" t="s">
        <v>2300</v>
      </c>
      <c r="C315" s="120" t="s">
        <v>1943</v>
      </c>
      <c r="D315" s="94" t="s">
        <v>2299</v>
      </c>
      <c r="E315" s="122"/>
      <c r="F315" s="122">
        <v>20000000</v>
      </c>
      <c r="G315" s="91"/>
    </row>
    <row r="316" spans="1:7" ht="15.75" x14ac:dyDescent="0.25">
      <c r="A316" s="114">
        <v>294</v>
      </c>
      <c r="B316" s="91" t="s">
        <v>2301</v>
      </c>
      <c r="C316" s="120" t="s">
        <v>1943</v>
      </c>
      <c r="D316" s="94" t="s">
        <v>2299</v>
      </c>
      <c r="E316" s="122">
        <v>40000000</v>
      </c>
      <c r="F316" s="156"/>
      <c r="G316" s="91"/>
    </row>
    <row r="317" spans="1:7" ht="15.75" x14ac:dyDescent="0.25">
      <c r="A317" s="114">
        <v>295</v>
      </c>
      <c r="B317" s="91" t="s">
        <v>2126</v>
      </c>
      <c r="C317" s="120" t="s">
        <v>1943</v>
      </c>
      <c r="D317" s="94" t="s">
        <v>1954</v>
      </c>
      <c r="E317" s="122">
        <v>40000000</v>
      </c>
      <c r="F317" s="156"/>
      <c r="G317" s="91"/>
    </row>
    <row r="318" spans="1:7" ht="15.75" x14ac:dyDescent="0.25">
      <c r="A318" s="114">
        <v>296</v>
      </c>
      <c r="B318" s="119" t="s">
        <v>2302</v>
      </c>
      <c r="C318" s="120" t="s">
        <v>1943</v>
      </c>
      <c r="D318" s="94" t="s">
        <v>2303</v>
      </c>
      <c r="E318" s="122"/>
      <c r="F318" s="122">
        <v>20000000</v>
      </c>
      <c r="G318" s="91"/>
    </row>
    <row r="319" spans="1:7" ht="15.75" x14ac:dyDescent="0.25">
      <c r="A319" s="114">
        <v>297</v>
      </c>
      <c r="B319" s="119" t="s">
        <v>2304</v>
      </c>
      <c r="C319" s="120" t="s">
        <v>1943</v>
      </c>
      <c r="D319" s="94" t="s">
        <v>2303</v>
      </c>
      <c r="E319" s="122">
        <v>40000000</v>
      </c>
      <c r="F319" s="156"/>
      <c r="G319" s="91"/>
    </row>
    <row r="320" spans="1:7" ht="15.75" x14ac:dyDescent="0.25">
      <c r="A320" s="114">
        <v>298</v>
      </c>
      <c r="B320" s="91" t="s">
        <v>2305</v>
      </c>
      <c r="C320" s="120" t="s">
        <v>1943</v>
      </c>
      <c r="D320" s="94" t="s">
        <v>2306</v>
      </c>
      <c r="E320" s="122"/>
      <c r="F320" s="122">
        <v>20000000</v>
      </c>
      <c r="G320" s="91"/>
    </row>
    <row r="321" spans="1:7" ht="15.75" x14ac:dyDescent="0.25">
      <c r="A321" s="114">
        <v>299</v>
      </c>
      <c r="B321" s="124" t="s">
        <v>2307</v>
      </c>
      <c r="C321" s="120" t="s">
        <v>1943</v>
      </c>
      <c r="D321" s="94" t="s">
        <v>2308</v>
      </c>
      <c r="E321" s="122">
        <v>40000000</v>
      </c>
      <c r="F321" s="122"/>
      <c r="G321" s="91"/>
    </row>
    <row r="322" spans="1:7" ht="15.75" x14ac:dyDescent="0.25">
      <c r="A322" s="114">
        <v>300</v>
      </c>
      <c r="B322" s="124" t="s">
        <v>2309</v>
      </c>
      <c r="C322" s="120" t="s">
        <v>1943</v>
      </c>
      <c r="D322" s="94" t="s">
        <v>1962</v>
      </c>
      <c r="E322" s="122">
        <v>40000000</v>
      </c>
      <c r="F322" s="157"/>
      <c r="G322" s="91"/>
    </row>
    <row r="323" spans="1:7" ht="15.75" x14ac:dyDescent="0.25">
      <c r="A323" s="114">
        <v>301</v>
      </c>
      <c r="B323" s="158" t="s">
        <v>2310</v>
      </c>
      <c r="C323" s="120" t="s">
        <v>1943</v>
      </c>
      <c r="D323" s="94" t="s">
        <v>2311</v>
      </c>
      <c r="E323" s="155"/>
      <c r="F323" s="122">
        <v>20000000</v>
      </c>
      <c r="G323" s="91"/>
    </row>
    <row r="324" spans="1:7" ht="15.75" x14ac:dyDescent="0.25">
      <c r="A324" s="114">
        <v>302</v>
      </c>
      <c r="B324" s="91" t="s">
        <v>2312</v>
      </c>
      <c r="C324" s="120" t="s">
        <v>1943</v>
      </c>
      <c r="D324" s="94" t="s">
        <v>2313</v>
      </c>
      <c r="E324" s="139"/>
      <c r="F324" s="122">
        <v>20000000</v>
      </c>
      <c r="G324" s="91"/>
    </row>
    <row r="325" spans="1:7" ht="15.75" x14ac:dyDescent="0.25">
      <c r="A325" s="114">
        <v>303</v>
      </c>
      <c r="B325" s="91" t="s">
        <v>1754</v>
      </c>
      <c r="C325" s="120" t="s">
        <v>1957</v>
      </c>
      <c r="D325" s="94" t="s">
        <v>2313</v>
      </c>
      <c r="E325" s="122">
        <v>40000000</v>
      </c>
      <c r="F325" s="122"/>
      <c r="G325" s="91"/>
    </row>
    <row r="326" spans="1:7" ht="15.75" x14ac:dyDescent="0.25">
      <c r="A326" s="114">
        <v>304</v>
      </c>
      <c r="B326" s="91" t="s">
        <v>2314</v>
      </c>
      <c r="C326" s="120" t="s">
        <v>1943</v>
      </c>
      <c r="D326" s="94" t="s">
        <v>1946</v>
      </c>
      <c r="E326" s="92"/>
      <c r="F326" s="122">
        <v>20000000</v>
      </c>
      <c r="G326" s="91"/>
    </row>
    <row r="327" spans="1:7" ht="15.75" x14ac:dyDescent="0.25">
      <c r="A327" s="114">
        <v>305</v>
      </c>
      <c r="B327" s="158" t="s">
        <v>2315</v>
      </c>
      <c r="C327" s="120" t="s">
        <v>1943</v>
      </c>
      <c r="D327" s="94" t="s">
        <v>2316</v>
      </c>
      <c r="E327" s="155"/>
      <c r="F327" s="122">
        <v>20000000</v>
      </c>
      <c r="G327" s="91"/>
    </row>
    <row r="328" spans="1:7" ht="15.75" x14ac:dyDescent="0.25">
      <c r="A328" s="114">
        <v>306</v>
      </c>
      <c r="B328" s="119" t="s">
        <v>2317</v>
      </c>
      <c r="C328" s="120" t="s">
        <v>1943</v>
      </c>
      <c r="D328" s="94" t="s">
        <v>2313</v>
      </c>
      <c r="E328" s="122">
        <v>40000000</v>
      </c>
      <c r="F328" s="122"/>
      <c r="G328" s="91"/>
    </row>
    <row r="329" spans="1:7" ht="15.75" x14ac:dyDescent="0.25">
      <c r="A329" s="115" t="s">
        <v>1326</v>
      </c>
      <c r="B329" s="117" t="s">
        <v>1970</v>
      </c>
      <c r="C329" s="115"/>
      <c r="D329" s="94"/>
      <c r="E329" s="123">
        <f>SUM(E330:E351)</f>
        <v>280000000</v>
      </c>
      <c r="F329" s="123">
        <f>SUM(F330:F351)</f>
        <v>300000000</v>
      </c>
      <c r="G329" s="91"/>
    </row>
    <row r="330" spans="1:7" ht="15.75" x14ac:dyDescent="0.25">
      <c r="A330" s="114">
        <v>307</v>
      </c>
      <c r="B330" s="124" t="s">
        <v>2318</v>
      </c>
      <c r="C330" s="120" t="s">
        <v>1943</v>
      </c>
      <c r="D330" s="94" t="s">
        <v>1948</v>
      </c>
      <c r="E330" s="92"/>
      <c r="F330" s="92">
        <v>20000000</v>
      </c>
      <c r="G330" s="91"/>
    </row>
    <row r="331" spans="1:7" ht="15.75" x14ac:dyDescent="0.25">
      <c r="A331" s="114">
        <v>308</v>
      </c>
      <c r="B331" s="124" t="s">
        <v>2319</v>
      </c>
      <c r="C331" s="120" t="s">
        <v>1943</v>
      </c>
      <c r="D331" s="94" t="s">
        <v>1948</v>
      </c>
      <c r="E331" s="92"/>
      <c r="F331" s="92">
        <v>20000000</v>
      </c>
      <c r="G331" s="91"/>
    </row>
    <row r="332" spans="1:7" ht="15.75" x14ac:dyDescent="0.25">
      <c r="A332" s="114">
        <v>309</v>
      </c>
      <c r="B332" s="124" t="s">
        <v>2320</v>
      </c>
      <c r="C332" s="120" t="s">
        <v>1943</v>
      </c>
      <c r="D332" s="94" t="s">
        <v>1948</v>
      </c>
      <c r="E332" s="92">
        <v>40000000</v>
      </c>
      <c r="F332" s="92"/>
      <c r="G332" s="91"/>
    </row>
    <row r="333" spans="1:7" ht="15.75" x14ac:dyDescent="0.25">
      <c r="A333" s="114">
        <v>310</v>
      </c>
      <c r="B333" s="124" t="s">
        <v>2321</v>
      </c>
      <c r="C333" s="120" t="s">
        <v>1943</v>
      </c>
      <c r="D333" s="94" t="s">
        <v>1972</v>
      </c>
      <c r="E333" s="147"/>
      <c r="F333" s="92">
        <v>20000000</v>
      </c>
      <c r="G333" s="91"/>
    </row>
    <row r="334" spans="1:7" ht="15.75" x14ac:dyDescent="0.25">
      <c r="A334" s="114">
        <v>311</v>
      </c>
      <c r="B334" s="124" t="s">
        <v>2322</v>
      </c>
      <c r="C334" s="114" t="s">
        <v>2015</v>
      </c>
      <c r="D334" s="94" t="s">
        <v>1962</v>
      </c>
      <c r="E334" s="92">
        <v>40000000</v>
      </c>
      <c r="F334" s="92"/>
      <c r="G334" s="91"/>
    </row>
    <row r="335" spans="1:7" ht="15.75" x14ac:dyDescent="0.25">
      <c r="A335" s="114">
        <v>312</v>
      </c>
      <c r="B335" s="124" t="s">
        <v>2323</v>
      </c>
      <c r="C335" s="120" t="s">
        <v>1943</v>
      </c>
      <c r="D335" s="94" t="s">
        <v>1946</v>
      </c>
      <c r="E335" s="147"/>
      <c r="F335" s="92">
        <v>20000000</v>
      </c>
      <c r="G335" s="91"/>
    </row>
    <row r="336" spans="1:7" ht="15.75" x14ac:dyDescent="0.25">
      <c r="A336" s="114">
        <v>313</v>
      </c>
      <c r="B336" s="124" t="s">
        <v>2324</v>
      </c>
      <c r="C336" s="120" t="s">
        <v>1943</v>
      </c>
      <c r="D336" s="94" t="s">
        <v>1946</v>
      </c>
      <c r="E336" s="147"/>
      <c r="F336" s="92">
        <v>20000000</v>
      </c>
      <c r="G336" s="91"/>
    </row>
    <row r="337" spans="1:7" ht="15.75" x14ac:dyDescent="0.25">
      <c r="A337" s="114">
        <v>314</v>
      </c>
      <c r="B337" s="124" t="s">
        <v>2325</v>
      </c>
      <c r="C337" s="120" t="s">
        <v>1943</v>
      </c>
      <c r="D337" s="94" t="s">
        <v>1946</v>
      </c>
      <c r="E337" s="147"/>
      <c r="F337" s="92">
        <v>20000000</v>
      </c>
      <c r="G337" s="91"/>
    </row>
    <row r="338" spans="1:7" ht="15.75" x14ac:dyDescent="0.25">
      <c r="A338" s="114">
        <v>315</v>
      </c>
      <c r="B338" s="124" t="s">
        <v>2326</v>
      </c>
      <c r="C338" s="120" t="s">
        <v>1943</v>
      </c>
      <c r="D338" s="94" t="s">
        <v>1958</v>
      </c>
      <c r="E338" s="147"/>
      <c r="F338" s="92">
        <v>20000000</v>
      </c>
      <c r="G338" s="91"/>
    </row>
    <row r="339" spans="1:7" ht="15.75" x14ac:dyDescent="0.25">
      <c r="A339" s="114">
        <v>316</v>
      </c>
      <c r="B339" s="124" t="s">
        <v>2327</v>
      </c>
      <c r="C339" s="120" t="s">
        <v>1943</v>
      </c>
      <c r="D339" s="94" t="s">
        <v>1958</v>
      </c>
      <c r="E339" s="147"/>
      <c r="F339" s="92">
        <v>20000000</v>
      </c>
      <c r="G339" s="91"/>
    </row>
    <row r="340" spans="1:7" ht="15.75" x14ac:dyDescent="0.25">
      <c r="A340" s="114">
        <v>317</v>
      </c>
      <c r="B340" s="124" t="s">
        <v>2328</v>
      </c>
      <c r="C340" s="120" t="s">
        <v>1943</v>
      </c>
      <c r="D340" s="94" t="s">
        <v>1952</v>
      </c>
      <c r="E340" s="147"/>
      <c r="F340" s="92">
        <v>20000000</v>
      </c>
      <c r="G340" s="91"/>
    </row>
    <row r="341" spans="1:7" ht="15.75" x14ac:dyDescent="0.25">
      <c r="A341" s="114">
        <v>318</v>
      </c>
      <c r="B341" s="124" t="s">
        <v>2329</v>
      </c>
      <c r="C341" s="120" t="s">
        <v>1943</v>
      </c>
      <c r="D341" s="94" t="s">
        <v>1952</v>
      </c>
      <c r="E341" s="147"/>
      <c r="F341" s="92">
        <v>20000000</v>
      </c>
      <c r="G341" s="91"/>
    </row>
    <row r="342" spans="1:7" ht="15.75" x14ac:dyDescent="0.25">
      <c r="A342" s="114">
        <v>319</v>
      </c>
      <c r="B342" s="124" t="s">
        <v>2330</v>
      </c>
      <c r="C342" s="120" t="s">
        <v>1943</v>
      </c>
      <c r="D342" s="94" t="s">
        <v>1952</v>
      </c>
      <c r="E342" s="92">
        <v>40000000</v>
      </c>
      <c r="F342" s="92"/>
      <c r="G342" s="91"/>
    </row>
    <row r="343" spans="1:7" ht="15.75" x14ac:dyDescent="0.25">
      <c r="A343" s="114">
        <v>320</v>
      </c>
      <c r="B343" s="124" t="s">
        <v>2331</v>
      </c>
      <c r="C343" s="120" t="s">
        <v>1943</v>
      </c>
      <c r="D343" s="94" t="s">
        <v>1952</v>
      </c>
      <c r="E343" s="147"/>
      <c r="F343" s="92">
        <v>20000000</v>
      </c>
      <c r="G343" s="91"/>
    </row>
    <row r="344" spans="1:7" ht="15.75" x14ac:dyDescent="0.25">
      <c r="A344" s="114">
        <v>321</v>
      </c>
      <c r="B344" s="159" t="s">
        <v>2332</v>
      </c>
      <c r="C344" s="120" t="s">
        <v>1924</v>
      </c>
      <c r="D344" s="94" t="s">
        <v>1952</v>
      </c>
      <c r="E344" s="147"/>
      <c r="F344" s="93">
        <v>20000000</v>
      </c>
      <c r="G344" s="91"/>
    </row>
    <row r="345" spans="1:7" ht="15.75" x14ac:dyDescent="0.25">
      <c r="A345" s="114">
        <v>322</v>
      </c>
      <c r="B345" s="124" t="s">
        <v>539</v>
      </c>
      <c r="C345" s="120" t="s">
        <v>1943</v>
      </c>
      <c r="D345" s="94" t="s">
        <v>2333</v>
      </c>
      <c r="E345" s="92">
        <v>40000000</v>
      </c>
      <c r="F345" s="151"/>
      <c r="G345" s="91"/>
    </row>
    <row r="346" spans="1:7" ht="15.75" x14ac:dyDescent="0.25">
      <c r="A346" s="114">
        <v>323</v>
      </c>
      <c r="B346" s="124" t="s">
        <v>2334</v>
      </c>
      <c r="C346" s="120" t="s">
        <v>1943</v>
      </c>
      <c r="D346" s="94" t="s">
        <v>1944</v>
      </c>
      <c r="E346" s="92">
        <v>40000000</v>
      </c>
      <c r="F346" s="92"/>
      <c r="G346" s="91"/>
    </row>
    <row r="347" spans="1:7" ht="15.75" x14ac:dyDescent="0.25">
      <c r="A347" s="114">
        <v>324</v>
      </c>
      <c r="B347" s="124" t="s">
        <v>2335</v>
      </c>
      <c r="C347" s="120" t="s">
        <v>1943</v>
      </c>
      <c r="D347" s="94" t="s">
        <v>1972</v>
      </c>
      <c r="E347" s="147"/>
      <c r="F347" s="92">
        <v>20000000</v>
      </c>
      <c r="G347" s="91"/>
    </row>
    <row r="348" spans="1:7" ht="15.75" x14ac:dyDescent="0.25">
      <c r="A348" s="114">
        <v>325</v>
      </c>
      <c r="B348" s="124" t="s">
        <v>2336</v>
      </c>
      <c r="C348" s="120" t="s">
        <v>1943</v>
      </c>
      <c r="D348" s="94" t="s">
        <v>1952</v>
      </c>
      <c r="E348" s="147"/>
      <c r="F348" s="92">
        <v>20000000</v>
      </c>
      <c r="G348" s="91"/>
    </row>
    <row r="349" spans="1:7" ht="15.75" x14ac:dyDescent="0.25">
      <c r="A349" s="114">
        <v>326</v>
      </c>
      <c r="B349" s="124" t="s">
        <v>2337</v>
      </c>
      <c r="C349" s="120" t="s">
        <v>1943</v>
      </c>
      <c r="D349" s="94" t="s">
        <v>2094</v>
      </c>
      <c r="E349" s="92">
        <v>40000000</v>
      </c>
      <c r="F349" s="92"/>
      <c r="G349" s="91"/>
    </row>
    <row r="350" spans="1:7" ht="15.75" x14ac:dyDescent="0.25">
      <c r="A350" s="114">
        <v>327</v>
      </c>
      <c r="B350" s="124" t="s">
        <v>2338</v>
      </c>
      <c r="C350" s="120" t="s">
        <v>1943</v>
      </c>
      <c r="D350" s="94" t="s">
        <v>2094</v>
      </c>
      <c r="E350" s="147"/>
      <c r="F350" s="92">
        <v>20000000</v>
      </c>
      <c r="G350" s="91"/>
    </row>
    <row r="351" spans="1:7" ht="15.75" x14ac:dyDescent="0.25">
      <c r="A351" s="114">
        <v>328</v>
      </c>
      <c r="B351" s="124" t="s">
        <v>2339</v>
      </c>
      <c r="C351" s="120" t="s">
        <v>1943</v>
      </c>
      <c r="D351" s="94" t="s">
        <v>2094</v>
      </c>
      <c r="E351" s="92">
        <v>40000000</v>
      </c>
      <c r="F351" s="92"/>
      <c r="G351" s="91"/>
    </row>
    <row r="352" spans="1:7" ht="15.75" x14ac:dyDescent="0.25">
      <c r="A352" s="115" t="s">
        <v>1328</v>
      </c>
      <c r="B352" s="117" t="s">
        <v>1977</v>
      </c>
      <c r="C352" s="115"/>
      <c r="D352" s="79"/>
      <c r="E352" s="129">
        <f>SUM(E353:E394)</f>
        <v>280000000</v>
      </c>
      <c r="F352" s="129">
        <f>SUM(F353:F394)</f>
        <v>700000000</v>
      </c>
      <c r="G352" s="91"/>
    </row>
    <row r="353" spans="1:7" ht="15.75" x14ac:dyDescent="0.25">
      <c r="A353" s="114">
        <v>329</v>
      </c>
      <c r="B353" s="91" t="s">
        <v>2340</v>
      </c>
      <c r="C353" s="114" t="s">
        <v>2015</v>
      </c>
      <c r="D353" s="94" t="s">
        <v>2341</v>
      </c>
      <c r="E353" s="114"/>
      <c r="F353" s="160">
        <v>20000000</v>
      </c>
      <c r="G353" s="91"/>
    </row>
    <row r="354" spans="1:7" ht="15.75" x14ac:dyDescent="0.25">
      <c r="A354" s="114">
        <v>330</v>
      </c>
      <c r="B354" s="91" t="s">
        <v>2342</v>
      </c>
      <c r="C354" s="120" t="s">
        <v>1957</v>
      </c>
      <c r="D354" s="94" t="s">
        <v>1944</v>
      </c>
      <c r="E354" s="114"/>
      <c r="F354" s="160">
        <v>20000000</v>
      </c>
      <c r="G354" s="91"/>
    </row>
    <row r="355" spans="1:7" ht="15.75" x14ac:dyDescent="0.25">
      <c r="A355" s="114">
        <v>331</v>
      </c>
      <c r="B355" s="91" t="s">
        <v>2343</v>
      </c>
      <c r="C355" s="120" t="s">
        <v>1957</v>
      </c>
      <c r="D355" s="94" t="s">
        <v>2344</v>
      </c>
      <c r="E355" s="114"/>
      <c r="F355" s="160">
        <v>20000000</v>
      </c>
      <c r="G355" s="91"/>
    </row>
    <row r="356" spans="1:7" ht="15.75" x14ac:dyDescent="0.25">
      <c r="A356" s="114">
        <v>332</v>
      </c>
      <c r="B356" s="91" t="s">
        <v>2345</v>
      </c>
      <c r="C356" s="120" t="s">
        <v>1960</v>
      </c>
      <c r="D356" s="94" t="s">
        <v>2346</v>
      </c>
      <c r="E356" s="114"/>
      <c r="F356" s="160">
        <v>20000000</v>
      </c>
      <c r="G356" s="91"/>
    </row>
    <row r="357" spans="1:7" ht="15.75" x14ac:dyDescent="0.25">
      <c r="A357" s="114">
        <v>333</v>
      </c>
      <c r="B357" s="91" t="s">
        <v>2347</v>
      </c>
      <c r="C357" s="120" t="s">
        <v>1960</v>
      </c>
      <c r="D357" s="94" t="s">
        <v>2346</v>
      </c>
      <c r="E357" s="114"/>
      <c r="F357" s="160">
        <v>20000000</v>
      </c>
      <c r="G357" s="91"/>
    </row>
    <row r="358" spans="1:7" ht="15.75" x14ac:dyDescent="0.25">
      <c r="A358" s="114">
        <v>334</v>
      </c>
      <c r="B358" s="91" t="s">
        <v>2348</v>
      </c>
      <c r="C358" s="120" t="s">
        <v>1943</v>
      </c>
      <c r="D358" s="94" t="s">
        <v>2346</v>
      </c>
      <c r="E358" s="114"/>
      <c r="F358" s="160">
        <v>20000000</v>
      </c>
      <c r="G358" s="91"/>
    </row>
    <row r="359" spans="1:7" ht="15.75" x14ac:dyDescent="0.25">
      <c r="A359" s="114">
        <v>335</v>
      </c>
      <c r="B359" s="91" t="s">
        <v>2349</v>
      </c>
      <c r="C359" s="120" t="s">
        <v>1957</v>
      </c>
      <c r="D359" s="94" t="s">
        <v>1948</v>
      </c>
      <c r="E359" s="114"/>
      <c r="F359" s="160">
        <v>20000000</v>
      </c>
      <c r="G359" s="91"/>
    </row>
    <row r="360" spans="1:7" ht="15.75" x14ac:dyDescent="0.25">
      <c r="A360" s="114">
        <v>336</v>
      </c>
      <c r="B360" s="91" t="s">
        <v>2350</v>
      </c>
      <c r="C360" s="120" t="s">
        <v>1943</v>
      </c>
      <c r="D360" s="94" t="s">
        <v>2351</v>
      </c>
      <c r="E360" s="114"/>
      <c r="F360" s="160">
        <v>20000000</v>
      </c>
      <c r="G360" s="91"/>
    </row>
    <row r="361" spans="1:7" ht="15.75" x14ac:dyDescent="0.25">
      <c r="A361" s="114">
        <v>337</v>
      </c>
      <c r="B361" s="91" t="s">
        <v>2352</v>
      </c>
      <c r="C361" s="120" t="s">
        <v>1943</v>
      </c>
      <c r="D361" s="94" t="s">
        <v>1986</v>
      </c>
      <c r="E361" s="114"/>
      <c r="F361" s="160">
        <v>20000000</v>
      </c>
      <c r="G361" s="91"/>
    </row>
    <row r="362" spans="1:7" ht="15.75" x14ac:dyDescent="0.25">
      <c r="A362" s="114">
        <v>338</v>
      </c>
      <c r="B362" s="91" t="s">
        <v>2353</v>
      </c>
      <c r="C362" s="120" t="s">
        <v>1943</v>
      </c>
      <c r="D362" s="94" t="s">
        <v>1986</v>
      </c>
      <c r="E362" s="114"/>
      <c r="F362" s="160">
        <v>20000000</v>
      </c>
      <c r="G362" s="91"/>
    </row>
    <row r="363" spans="1:7" ht="15.75" x14ac:dyDescent="0.25">
      <c r="A363" s="114">
        <v>339</v>
      </c>
      <c r="B363" s="91" t="s">
        <v>2354</v>
      </c>
      <c r="C363" s="120" t="s">
        <v>1943</v>
      </c>
      <c r="D363" s="94" t="s">
        <v>2351</v>
      </c>
      <c r="E363" s="114"/>
      <c r="F363" s="160">
        <v>20000000</v>
      </c>
      <c r="G363" s="91"/>
    </row>
    <row r="364" spans="1:7" ht="15.75" x14ac:dyDescent="0.25">
      <c r="A364" s="114">
        <v>340</v>
      </c>
      <c r="B364" s="91" t="s">
        <v>2355</v>
      </c>
      <c r="C364" s="120" t="s">
        <v>1943</v>
      </c>
      <c r="D364" s="94" t="s">
        <v>1988</v>
      </c>
      <c r="E364" s="114"/>
      <c r="F364" s="160">
        <v>20000000</v>
      </c>
      <c r="G364" s="91"/>
    </row>
    <row r="365" spans="1:7" ht="15.75" x14ac:dyDescent="0.25">
      <c r="A365" s="114">
        <v>341</v>
      </c>
      <c r="B365" s="91" t="s">
        <v>2356</v>
      </c>
      <c r="C365" s="120" t="s">
        <v>1957</v>
      </c>
      <c r="D365" s="94" t="s">
        <v>1988</v>
      </c>
      <c r="E365" s="114"/>
      <c r="F365" s="160">
        <v>20000000</v>
      </c>
      <c r="G365" s="91"/>
    </row>
    <row r="366" spans="1:7" ht="15.75" x14ac:dyDescent="0.25">
      <c r="A366" s="114">
        <v>342</v>
      </c>
      <c r="B366" s="91" t="s">
        <v>2357</v>
      </c>
      <c r="C366" s="120" t="s">
        <v>1943</v>
      </c>
      <c r="D366" s="94" t="s">
        <v>2358</v>
      </c>
      <c r="E366" s="114"/>
      <c r="F366" s="160">
        <v>20000000</v>
      </c>
      <c r="G366" s="91"/>
    </row>
    <row r="367" spans="1:7" ht="15.75" x14ac:dyDescent="0.25">
      <c r="A367" s="114">
        <v>343</v>
      </c>
      <c r="B367" s="91" t="s">
        <v>2359</v>
      </c>
      <c r="C367" s="120" t="s">
        <v>1943</v>
      </c>
      <c r="D367" s="94" t="s">
        <v>2358</v>
      </c>
      <c r="E367" s="114"/>
      <c r="F367" s="160">
        <v>20000000</v>
      </c>
      <c r="G367" s="91"/>
    </row>
    <row r="368" spans="1:7" ht="15.75" x14ac:dyDescent="0.25">
      <c r="A368" s="114">
        <v>344</v>
      </c>
      <c r="B368" s="91" t="s">
        <v>2360</v>
      </c>
      <c r="C368" s="120" t="s">
        <v>1943</v>
      </c>
      <c r="D368" s="94" t="s">
        <v>2361</v>
      </c>
      <c r="E368" s="114"/>
      <c r="F368" s="160">
        <v>20000000</v>
      </c>
      <c r="G368" s="91"/>
    </row>
    <row r="369" spans="1:7" ht="15.75" x14ac:dyDescent="0.25">
      <c r="A369" s="114">
        <v>345</v>
      </c>
      <c r="B369" s="91" t="s">
        <v>2362</v>
      </c>
      <c r="C369" s="120" t="s">
        <v>1943</v>
      </c>
      <c r="D369" s="94" t="s">
        <v>2361</v>
      </c>
      <c r="E369" s="114"/>
      <c r="F369" s="160">
        <v>20000000</v>
      </c>
      <c r="G369" s="91"/>
    </row>
    <row r="370" spans="1:7" ht="15.75" x14ac:dyDescent="0.25">
      <c r="A370" s="114">
        <v>346</v>
      </c>
      <c r="B370" s="91" t="s">
        <v>2363</v>
      </c>
      <c r="C370" s="120" t="s">
        <v>1943</v>
      </c>
      <c r="D370" s="94" t="s">
        <v>1980</v>
      </c>
      <c r="E370" s="114"/>
      <c r="F370" s="160">
        <v>20000000</v>
      </c>
      <c r="G370" s="91"/>
    </row>
    <row r="371" spans="1:7" ht="15.75" x14ac:dyDescent="0.25">
      <c r="A371" s="114">
        <v>347</v>
      </c>
      <c r="B371" s="91" t="s">
        <v>2364</v>
      </c>
      <c r="C371" s="120" t="s">
        <v>1943</v>
      </c>
      <c r="D371" s="94" t="s">
        <v>2346</v>
      </c>
      <c r="E371" s="160">
        <v>40000000</v>
      </c>
      <c r="F371" s="114"/>
      <c r="G371" s="91"/>
    </row>
    <row r="372" spans="1:7" ht="15.75" x14ac:dyDescent="0.25">
      <c r="A372" s="114">
        <v>348</v>
      </c>
      <c r="B372" s="91" t="s">
        <v>2365</v>
      </c>
      <c r="C372" s="120" t="s">
        <v>1943</v>
      </c>
      <c r="D372" s="94" t="s">
        <v>2366</v>
      </c>
      <c r="E372" s="160"/>
      <c r="F372" s="160">
        <v>20000000</v>
      </c>
      <c r="G372" s="91"/>
    </row>
    <row r="373" spans="1:7" ht="15.75" x14ac:dyDescent="0.25">
      <c r="A373" s="114">
        <v>349</v>
      </c>
      <c r="B373" s="91" t="s">
        <v>2367</v>
      </c>
      <c r="C373" s="120" t="s">
        <v>1943</v>
      </c>
      <c r="D373" s="94" t="s">
        <v>1999</v>
      </c>
      <c r="E373" s="114"/>
      <c r="F373" s="160">
        <v>20000000</v>
      </c>
      <c r="G373" s="91"/>
    </row>
    <row r="374" spans="1:7" ht="15.75" x14ac:dyDescent="0.25">
      <c r="A374" s="114">
        <v>350</v>
      </c>
      <c r="B374" s="91" t="s">
        <v>2368</v>
      </c>
      <c r="C374" s="120" t="s">
        <v>1943</v>
      </c>
      <c r="D374" s="94" t="s">
        <v>1952</v>
      </c>
      <c r="E374" s="114"/>
      <c r="F374" s="160">
        <v>20000000</v>
      </c>
      <c r="G374" s="91"/>
    </row>
    <row r="375" spans="1:7" ht="15.75" x14ac:dyDescent="0.25">
      <c r="A375" s="114">
        <v>351</v>
      </c>
      <c r="B375" s="91" t="s">
        <v>2369</v>
      </c>
      <c r="C375" s="120" t="s">
        <v>1943</v>
      </c>
      <c r="D375" s="94" t="s">
        <v>1952</v>
      </c>
      <c r="E375" s="160">
        <v>40000000</v>
      </c>
      <c r="F375" s="160"/>
      <c r="G375" s="91"/>
    </row>
    <row r="376" spans="1:7" ht="15.75" x14ac:dyDescent="0.25">
      <c r="A376" s="114">
        <v>352</v>
      </c>
      <c r="B376" s="91" t="s">
        <v>2370</v>
      </c>
      <c r="C376" s="120" t="s">
        <v>1957</v>
      </c>
      <c r="D376" s="94" t="s">
        <v>2344</v>
      </c>
      <c r="E376" s="114"/>
      <c r="F376" s="160">
        <v>20000000</v>
      </c>
      <c r="G376" s="91"/>
    </row>
    <row r="377" spans="1:7" ht="15.75" x14ac:dyDescent="0.25">
      <c r="A377" s="114">
        <v>353</v>
      </c>
      <c r="B377" s="91" t="s">
        <v>2371</v>
      </c>
      <c r="C377" s="120" t="s">
        <v>1957</v>
      </c>
      <c r="D377" s="94" t="s">
        <v>1946</v>
      </c>
      <c r="E377" s="114"/>
      <c r="F377" s="160">
        <v>20000000</v>
      </c>
      <c r="G377" s="91"/>
    </row>
    <row r="378" spans="1:7" ht="15.75" x14ac:dyDescent="0.25">
      <c r="A378" s="114">
        <v>354</v>
      </c>
      <c r="B378" s="91" t="s">
        <v>2372</v>
      </c>
      <c r="C378" s="120" t="s">
        <v>1943</v>
      </c>
      <c r="D378" s="94" t="s">
        <v>2373</v>
      </c>
      <c r="E378" s="114"/>
      <c r="F378" s="160">
        <v>20000000</v>
      </c>
      <c r="G378" s="91"/>
    </row>
    <row r="379" spans="1:7" ht="15.75" x14ac:dyDescent="0.25">
      <c r="A379" s="114">
        <v>355</v>
      </c>
      <c r="B379" s="91" t="s">
        <v>2374</v>
      </c>
      <c r="C379" s="120" t="s">
        <v>1943</v>
      </c>
      <c r="D379" s="94" t="s">
        <v>2373</v>
      </c>
      <c r="E379" s="114"/>
      <c r="F379" s="160">
        <v>20000000</v>
      </c>
      <c r="G379" s="91"/>
    </row>
    <row r="380" spans="1:7" ht="15.75" x14ac:dyDescent="0.25">
      <c r="A380" s="114">
        <v>356</v>
      </c>
      <c r="B380" s="91" t="s">
        <v>2375</v>
      </c>
      <c r="C380" s="120" t="s">
        <v>1943</v>
      </c>
      <c r="D380" s="94" t="s">
        <v>2373</v>
      </c>
      <c r="E380" s="114"/>
      <c r="F380" s="160">
        <v>20000000</v>
      </c>
      <c r="G380" s="91"/>
    </row>
    <row r="381" spans="1:7" ht="15.75" x14ac:dyDescent="0.25">
      <c r="A381" s="114">
        <v>357</v>
      </c>
      <c r="B381" s="91" t="s">
        <v>2376</v>
      </c>
      <c r="C381" s="120" t="s">
        <v>1943</v>
      </c>
      <c r="D381" s="94" t="s">
        <v>2373</v>
      </c>
      <c r="E381" s="114"/>
      <c r="F381" s="160">
        <v>20000000</v>
      </c>
      <c r="G381" s="91"/>
    </row>
    <row r="382" spans="1:7" ht="15.75" x14ac:dyDescent="0.25">
      <c r="A382" s="114">
        <v>358</v>
      </c>
      <c r="B382" s="91" t="s">
        <v>2377</v>
      </c>
      <c r="C382" s="120" t="s">
        <v>1943</v>
      </c>
      <c r="D382" s="94" t="s">
        <v>2373</v>
      </c>
      <c r="E382" s="114"/>
      <c r="F382" s="160">
        <v>20000000</v>
      </c>
      <c r="G382" s="91"/>
    </row>
    <row r="383" spans="1:7" ht="15.75" x14ac:dyDescent="0.25">
      <c r="A383" s="114">
        <v>359</v>
      </c>
      <c r="B383" s="91" t="s">
        <v>2378</v>
      </c>
      <c r="C383" s="120" t="s">
        <v>1943</v>
      </c>
      <c r="D383" s="94" t="s">
        <v>2373</v>
      </c>
      <c r="E383" s="114"/>
      <c r="F383" s="160">
        <v>20000000</v>
      </c>
      <c r="G383" s="91"/>
    </row>
    <row r="384" spans="1:7" ht="15.75" x14ac:dyDescent="0.25">
      <c r="A384" s="114">
        <v>360</v>
      </c>
      <c r="B384" s="91" t="s">
        <v>2379</v>
      </c>
      <c r="C384" s="120" t="s">
        <v>1943</v>
      </c>
      <c r="D384" s="94" t="s">
        <v>1948</v>
      </c>
      <c r="E384" s="114"/>
      <c r="F384" s="160">
        <v>20000000</v>
      </c>
      <c r="G384" s="91"/>
    </row>
    <row r="385" spans="1:7" ht="15.75" x14ac:dyDescent="0.25">
      <c r="A385" s="114">
        <v>361</v>
      </c>
      <c r="B385" s="91" t="s">
        <v>2380</v>
      </c>
      <c r="C385" s="120" t="s">
        <v>1957</v>
      </c>
      <c r="D385" s="94" t="s">
        <v>2381</v>
      </c>
      <c r="E385" s="160">
        <v>40000000</v>
      </c>
      <c r="F385" s="160"/>
      <c r="G385" s="91"/>
    </row>
    <row r="386" spans="1:7" ht="15.75" x14ac:dyDescent="0.25">
      <c r="A386" s="114">
        <v>362</v>
      </c>
      <c r="B386" s="91" t="s">
        <v>2382</v>
      </c>
      <c r="C386" s="114" t="s">
        <v>2383</v>
      </c>
      <c r="D386" s="94" t="s">
        <v>1964</v>
      </c>
      <c r="E386" s="114"/>
      <c r="F386" s="160">
        <v>20000000</v>
      </c>
      <c r="G386" s="91"/>
    </row>
    <row r="387" spans="1:7" ht="15.75" x14ac:dyDescent="0.25">
      <c r="A387" s="114">
        <v>363</v>
      </c>
      <c r="B387" s="91" t="s">
        <v>2384</v>
      </c>
      <c r="C387" s="120" t="s">
        <v>1943</v>
      </c>
      <c r="D387" s="94" t="s">
        <v>1964</v>
      </c>
      <c r="E387" s="114"/>
      <c r="F387" s="160">
        <v>20000000</v>
      </c>
      <c r="G387" s="91"/>
    </row>
    <row r="388" spans="1:7" ht="15.75" x14ac:dyDescent="0.25">
      <c r="A388" s="114">
        <v>364</v>
      </c>
      <c r="B388" s="91" t="s">
        <v>2385</v>
      </c>
      <c r="C388" s="120" t="s">
        <v>1943</v>
      </c>
      <c r="D388" s="94" t="s">
        <v>1986</v>
      </c>
      <c r="E388" s="160">
        <v>40000000</v>
      </c>
      <c r="F388" s="160"/>
      <c r="G388" s="91"/>
    </row>
    <row r="389" spans="1:7" ht="15.75" x14ac:dyDescent="0.25">
      <c r="A389" s="114">
        <v>365</v>
      </c>
      <c r="B389" s="91" t="s">
        <v>2386</v>
      </c>
      <c r="C389" s="120" t="s">
        <v>1943</v>
      </c>
      <c r="D389" s="94" t="s">
        <v>1988</v>
      </c>
      <c r="E389" s="160">
        <v>40000000</v>
      </c>
      <c r="F389" s="160"/>
      <c r="G389" s="91"/>
    </row>
    <row r="390" spans="1:7" ht="15.75" x14ac:dyDescent="0.25">
      <c r="A390" s="114">
        <v>366</v>
      </c>
      <c r="B390" s="91" t="s">
        <v>2387</v>
      </c>
      <c r="C390" s="120" t="s">
        <v>1943</v>
      </c>
      <c r="D390" s="94" t="s">
        <v>1990</v>
      </c>
      <c r="E390" s="114"/>
      <c r="F390" s="160">
        <v>20000000</v>
      </c>
      <c r="G390" s="91"/>
    </row>
    <row r="391" spans="1:7" ht="15.75" x14ac:dyDescent="0.25">
      <c r="A391" s="114">
        <v>367</v>
      </c>
      <c r="B391" s="91" t="s">
        <v>2388</v>
      </c>
      <c r="C391" s="114" t="s">
        <v>2389</v>
      </c>
      <c r="D391" s="94" t="s">
        <v>2373</v>
      </c>
      <c r="E391" s="160">
        <v>40000000</v>
      </c>
      <c r="F391" s="114"/>
      <c r="G391" s="91"/>
    </row>
    <row r="392" spans="1:7" ht="15.75" x14ac:dyDescent="0.25">
      <c r="A392" s="114">
        <v>368</v>
      </c>
      <c r="B392" s="91" t="s">
        <v>543</v>
      </c>
      <c r="C392" s="114" t="s">
        <v>2015</v>
      </c>
      <c r="D392" s="94" t="s">
        <v>2381</v>
      </c>
      <c r="E392" s="160"/>
      <c r="F392" s="160">
        <v>20000000</v>
      </c>
      <c r="G392" s="91"/>
    </row>
    <row r="393" spans="1:7" ht="15.75" x14ac:dyDescent="0.25">
      <c r="A393" s="114">
        <v>369</v>
      </c>
      <c r="B393" s="91" t="s">
        <v>2390</v>
      </c>
      <c r="C393" s="120" t="s">
        <v>1943</v>
      </c>
      <c r="D393" s="94" t="s">
        <v>1988</v>
      </c>
      <c r="E393" s="161">
        <v>40000000</v>
      </c>
      <c r="F393" s="160"/>
      <c r="G393" s="91"/>
    </row>
    <row r="394" spans="1:7" ht="15.75" x14ac:dyDescent="0.25">
      <c r="A394" s="114">
        <v>370</v>
      </c>
      <c r="B394" s="91" t="s">
        <v>2391</v>
      </c>
      <c r="C394" s="120" t="s">
        <v>1943</v>
      </c>
      <c r="D394" s="94" t="s">
        <v>2392</v>
      </c>
      <c r="E394" s="114"/>
      <c r="F394" s="160">
        <v>20000000</v>
      </c>
      <c r="G394" s="159"/>
    </row>
    <row r="395" spans="1:7" ht="15.75" x14ac:dyDescent="0.25">
      <c r="A395" s="115" t="s">
        <v>1330</v>
      </c>
      <c r="B395" s="117" t="s">
        <v>1992</v>
      </c>
      <c r="C395" s="115"/>
      <c r="D395" s="79"/>
      <c r="E395" s="129">
        <f>SUM(E396:E453)</f>
        <v>520000000</v>
      </c>
      <c r="F395" s="129">
        <f>SUM(F396:F453)</f>
        <v>900000000</v>
      </c>
      <c r="G395" s="91"/>
    </row>
    <row r="396" spans="1:7" ht="15.75" x14ac:dyDescent="0.25">
      <c r="A396" s="114">
        <v>371</v>
      </c>
      <c r="B396" s="130" t="s">
        <v>2393</v>
      </c>
      <c r="C396" s="120" t="s">
        <v>1943</v>
      </c>
      <c r="D396" s="94" t="s">
        <v>1952</v>
      </c>
      <c r="E396" s="162"/>
      <c r="F396" s="132">
        <v>20000000</v>
      </c>
      <c r="G396" s="91"/>
    </row>
    <row r="397" spans="1:7" ht="15.75" x14ac:dyDescent="0.25">
      <c r="A397" s="114">
        <v>372</v>
      </c>
      <c r="B397" s="130" t="s">
        <v>2394</v>
      </c>
      <c r="C397" s="120" t="s">
        <v>1943</v>
      </c>
      <c r="D397" s="94" t="s">
        <v>1954</v>
      </c>
      <c r="E397" s="132">
        <v>40000000</v>
      </c>
      <c r="F397" s="132"/>
      <c r="G397" s="91"/>
    </row>
    <row r="398" spans="1:7" ht="15.75" x14ac:dyDescent="0.25">
      <c r="A398" s="114">
        <v>373</v>
      </c>
      <c r="B398" s="130" t="s">
        <v>2325</v>
      </c>
      <c r="C398" s="120" t="s">
        <v>1943</v>
      </c>
      <c r="D398" s="94" t="s">
        <v>1954</v>
      </c>
      <c r="E398" s="130"/>
      <c r="F398" s="132">
        <v>20000000</v>
      </c>
      <c r="G398" s="91"/>
    </row>
    <row r="399" spans="1:7" ht="15.75" x14ac:dyDescent="0.25">
      <c r="A399" s="114">
        <v>374</v>
      </c>
      <c r="B399" s="130" t="s">
        <v>2395</v>
      </c>
      <c r="C399" s="120" t="s">
        <v>1943</v>
      </c>
      <c r="D399" s="94" t="s">
        <v>1946</v>
      </c>
      <c r="E399" s="130"/>
      <c r="F399" s="163">
        <v>20000000</v>
      </c>
      <c r="G399" s="91"/>
    </row>
    <row r="400" spans="1:7" ht="15.75" x14ac:dyDescent="0.25">
      <c r="A400" s="114">
        <v>375</v>
      </c>
      <c r="B400" s="130" t="s">
        <v>2396</v>
      </c>
      <c r="C400" s="120" t="s">
        <v>1943</v>
      </c>
      <c r="D400" s="94" t="s">
        <v>1946</v>
      </c>
      <c r="E400" s="130"/>
      <c r="F400" s="163">
        <v>20000000</v>
      </c>
      <c r="G400" s="91"/>
    </row>
    <row r="401" spans="1:7" ht="15.75" x14ac:dyDescent="0.25">
      <c r="A401" s="114">
        <v>376</v>
      </c>
      <c r="B401" s="130" t="s">
        <v>2397</v>
      </c>
      <c r="C401" s="120" t="s">
        <v>1943</v>
      </c>
      <c r="D401" s="94" t="s">
        <v>1946</v>
      </c>
      <c r="E401" s="130"/>
      <c r="F401" s="163">
        <v>20000000</v>
      </c>
      <c r="G401" s="91"/>
    </row>
    <row r="402" spans="1:7" ht="15.75" x14ac:dyDescent="0.25">
      <c r="A402" s="114">
        <v>377</v>
      </c>
      <c r="B402" s="130" t="s">
        <v>2398</v>
      </c>
      <c r="C402" s="120" t="s">
        <v>1943</v>
      </c>
      <c r="D402" s="94" t="s">
        <v>1946</v>
      </c>
      <c r="E402" s="130"/>
      <c r="F402" s="163">
        <v>20000000</v>
      </c>
      <c r="G402" s="91"/>
    </row>
    <row r="403" spans="1:7" ht="15.75" x14ac:dyDescent="0.25">
      <c r="A403" s="114">
        <v>378</v>
      </c>
      <c r="B403" s="130" t="s">
        <v>2399</v>
      </c>
      <c r="C403" s="120" t="s">
        <v>1943</v>
      </c>
      <c r="D403" s="94" t="s">
        <v>1946</v>
      </c>
      <c r="E403" s="163">
        <v>40000000</v>
      </c>
      <c r="F403" s="163"/>
      <c r="G403" s="91"/>
    </row>
    <row r="404" spans="1:7" ht="15.75" x14ac:dyDescent="0.25">
      <c r="A404" s="114">
        <v>379</v>
      </c>
      <c r="B404" s="130" t="s">
        <v>2400</v>
      </c>
      <c r="C404" s="120" t="s">
        <v>1943</v>
      </c>
      <c r="D404" s="94" t="s">
        <v>1946</v>
      </c>
      <c r="E404" s="130"/>
      <c r="F404" s="163">
        <v>20000000</v>
      </c>
      <c r="G404" s="91"/>
    </row>
    <row r="405" spans="1:7" ht="15.75" x14ac:dyDescent="0.25">
      <c r="A405" s="114">
        <v>380</v>
      </c>
      <c r="B405" s="130" t="s">
        <v>2401</v>
      </c>
      <c r="C405" s="120" t="s">
        <v>1943</v>
      </c>
      <c r="D405" s="94" t="s">
        <v>1946</v>
      </c>
      <c r="E405" s="130"/>
      <c r="F405" s="163">
        <v>20000000</v>
      </c>
      <c r="G405" s="91"/>
    </row>
    <row r="406" spans="1:7" ht="15.75" x14ac:dyDescent="0.25">
      <c r="A406" s="114">
        <v>381</v>
      </c>
      <c r="B406" s="130" t="s">
        <v>2402</v>
      </c>
      <c r="C406" s="120" t="s">
        <v>1943</v>
      </c>
      <c r="D406" s="94" t="s">
        <v>1946</v>
      </c>
      <c r="E406" s="130"/>
      <c r="F406" s="163">
        <v>20000000</v>
      </c>
      <c r="G406" s="91"/>
    </row>
    <row r="407" spans="1:7" ht="15.75" x14ac:dyDescent="0.25">
      <c r="A407" s="114">
        <v>382</v>
      </c>
      <c r="B407" s="130" t="s">
        <v>2403</v>
      </c>
      <c r="C407" s="120" t="s">
        <v>1943</v>
      </c>
      <c r="D407" s="94" t="s">
        <v>1946</v>
      </c>
      <c r="E407" s="130"/>
      <c r="F407" s="163">
        <v>20000000</v>
      </c>
      <c r="G407" s="91"/>
    </row>
    <row r="408" spans="1:7" ht="15.75" x14ac:dyDescent="0.25">
      <c r="A408" s="114">
        <v>383</v>
      </c>
      <c r="B408" s="130" t="s">
        <v>2404</v>
      </c>
      <c r="C408" s="120" t="s">
        <v>1943</v>
      </c>
      <c r="D408" s="94" t="s">
        <v>1958</v>
      </c>
      <c r="E408" s="163">
        <v>40000000</v>
      </c>
      <c r="F408" s="163"/>
      <c r="G408" s="91"/>
    </row>
    <row r="409" spans="1:7" ht="15.75" x14ac:dyDescent="0.25">
      <c r="A409" s="114">
        <v>384</v>
      </c>
      <c r="B409" s="130" t="s">
        <v>2405</v>
      </c>
      <c r="C409" s="120" t="s">
        <v>1943</v>
      </c>
      <c r="D409" s="94" t="s">
        <v>1958</v>
      </c>
      <c r="E409" s="130"/>
      <c r="F409" s="163">
        <v>20000000</v>
      </c>
      <c r="G409" s="91"/>
    </row>
    <row r="410" spans="1:7" ht="15.75" x14ac:dyDescent="0.25">
      <c r="A410" s="114">
        <v>385</v>
      </c>
      <c r="B410" s="130" t="s">
        <v>2406</v>
      </c>
      <c r="C410" s="120" t="s">
        <v>1943</v>
      </c>
      <c r="D410" s="94" t="s">
        <v>1958</v>
      </c>
      <c r="E410" s="130"/>
      <c r="F410" s="163">
        <v>20000000</v>
      </c>
      <c r="G410" s="91"/>
    </row>
    <row r="411" spans="1:7" ht="15.75" x14ac:dyDescent="0.25">
      <c r="A411" s="114">
        <v>386</v>
      </c>
      <c r="B411" s="164" t="s">
        <v>2407</v>
      </c>
      <c r="C411" s="120" t="s">
        <v>1943</v>
      </c>
      <c r="D411" s="94" t="s">
        <v>1958</v>
      </c>
      <c r="E411" s="130"/>
      <c r="F411" s="163">
        <v>20000000</v>
      </c>
      <c r="G411" s="91"/>
    </row>
    <row r="412" spans="1:7" ht="15.75" x14ac:dyDescent="0.25">
      <c r="A412" s="114">
        <v>387</v>
      </c>
      <c r="B412" s="164" t="s">
        <v>2408</v>
      </c>
      <c r="C412" s="120" t="s">
        <v>1943</v>
      </c>
      <c r="D412" s="94" t="s">
        <v>1958</v>
      </c>
      <c r="E412" s="130"/>
      <c r="F412" s="163">
        <v>20000000</v>
      </c>
      <c r="G412" s="91"/>
    </row>
    <row r="413" spans="1:7" ht="15.75" x14ac:dyDescent="0.25">
      <c r="A413" s="114">
        <v>388</v>
      </c>
      <c r="B413" s="130" t="s">
        <v>2409</v>
      </c>
      <c r="C413" s="120" t="s">
        <v>1943</v>
      </c>
      <c r="D413" s="94" t="s">
        <v>1958</v>
      </c>
      <c r="E413" s="163"/>
      <c r="F413" s="163">
        <v>20000000</v>
      </c>
      <c r="G413" s="91"/>
    </row>
    <row r="414" spans="1:7" ht="15.75" x14ac:dyDescent="0.25">
      <c r="A414" s="114">
        <v>389</v>
      </c>
      <c r="B414" s="130" t="s">
        <v>2126</v>
      </c>
      <c r="C414" s="114" t="s">
        <v>2015</v>
      </c>
      <c r="D414" s="94" t="s">
        <v>1958</v>
      </c>
      <c r="E414" s="163"/>
      <c r="F414" s="163">
        <v>20000000</v>
      </c>
      <c r="G414" s="91"/>
    </row>
    <row r="415" spans="1:7" ht="15.75" x14ac:dyDescent="0.25">
      <c r="A415" s="114">
        <v>390</v>
      </c>
      <c r="B415" s="130" t="s">
        <v>2410</v>
      </c>
      <c r="C415" s="120" t="s">
        <v>1943</v>
      </c>
      <c r="D415" s="94" t="s">
        <v>1948</v>
      </c>
      <c r="E415" s="130"/>
      <c r="F415" s="163">
        <v>20000000</v>
      </c>
      <c r="G415" s="91"/>
    </row>
    <row r="416" spans="1:7" ht="15.75" x14ac:dyDescent="0.25">
      <c r="A416" s="114">
        <v>391</v>
      </c>
      <c r="B416" s="164" t="s">
        <v>2411</v>
      </c>
      <c r="C416" s="114" t="s">
        <v>2015</v>
      </c>
      <c r="D416" s="94" t="s">
        <v>1962</v>
      </c>
      <c r="E416" s="130"/>
      <c r="F416" s="163">
        <v>20000000</v>
      </c>
      <c r="G416" s="91"/>
    </row>
    <row r="417" spans="1:7" ht="15.75" x14ac:dyDescent="0.25">
      <c r="A417" s="114">
        <v>392</v>
      </c>
      <c r="B417" s="130" t="s">
        <v>2412</v>
      </c>
      <c r="C417" s="120" t="s">
        <v>1943</v>
      </c>
      <c r="D417" s="94" t="s">
        <v>1962</v>
      </c>
      <c r="E417" s="130"/>
      <c r="F417" s="163">
        <v>20000000</v>
      </c>
      <c r="G417" s="91"/>
    </row>
    <row r="418" spans="1:7" ht="15.75" x14ac:dyDescent="0.25">
      <c r="A418" s="114">
        <v>393</v>
      </c>
      <c r="B418" s="130" t="s">
        <v>2413</v>
      </c>
      <c r="C418" s="120" t="s">
        <v>1943</v>
      </c>
      <c r="D418" s="94" t="s">
        <v>1962</v>
      </c>
      <c r="E418" s="130"/>
      <c r="F418" s="163">
        <v>20000000</v>
      </c>
      <c r="G418" s="91"/>
    </row>
    <row r="419" spans="1:7" ht="15.75" x14ac:dyDescent="0.25">
      <c r="A419" s="114">
        <v>394</v>
      </c>
      <c r="B419" s="130" t="s">
        <v>2414</v>
      </c>
      <c r="C419" s="120" t="s">
        <v>1943</v>
      </c>
      <c r="D419" s="94" t="s">
        <v>1962</v>
      </c>
      <c r="E419" s="130"/>
      <c r="F419" s="163">
        <v>20000000</v>
      </c>
      <c r="G419" s="91"/>
    </row>
    <row r="420" spans="1:7" ht="15.75" x14ac:dyDescent="0.25">
      <c r="A420" s="114">
        <v>395</v>
      </c>
      <c r="B420" s="130" t="s">
        <v>2415</v>
      </c>
      <c r="C420" s="120" t="s">
        <v>1943</v>
      </c>
      <c r="D420" s="94" t="s">
        <v>1962</v>
      </c>
      <c r="E420" s="130"/>
      <c r="F420" s="163">
        <v>20000000</v>
      </c>
      <c r="G420" s="91"/>
    </row>
    <row r="421" spans="1:7" ht="15.75" x14ac:dyDescent="0.25">
      <c r="A421" s="114">
        <v>396</v>
      </c>
      <c r="B421" s="130" t="s">
        <v>2416</v>
      </c>
      <c r="C421" s="120" t="s">
        <v>1943</v>
      </c>
      <c r="D421" s="94" t="s">
        <v>1962</v>
      </c>
      <c r="E421" s="130"/>
      <c r="F421" s="163">
        <v>20000000</v>
      </c>
      <c r="G421" s="91"/>
    </row>
    <row r="422" spans="1:7" ht="15.75" x14ac:dyDescent="0.25">
      <c r="A422" s="114">
        <v>397</v>
      </c>
      <c r="B422" s="165" t="s">
        <v>2417</v>
      </c>
      <c r="C422" s="120" t="s">
        <v>1943</v>
      </c>
      <c r="D422" s="94" t="s">
        <v>1972</v>
      </c>
      <c r="E422" s="130"/>
      <c r="F422" s="163">
        <v>20000000</v>
      </c>
      <c r="G422" s="91"/>
    </row>
    <row r="423" spans="1:7" ht="15.75" x14ac:dyDescent="0.25">
      <c r="A423" s="114">
        <v>398</v>
      </c>
      <c r="B423" s="164" t="s">
        <v>2418</v>
      </c>
      <c r="C423" s="120" t="s">
        <v>1943</v>
      </c>
      <c r="D423" s="94" t="s">
        <v>1972</v>
      </c>
      <c r="E423" s="130"/>
      <c r="F423" s="163">
        <v>20000000</v>
      </c>
      <c r="G423" s="91"/>
    </row>
    <row r="424" spans="1:7" ht="15.75" x14ac:dyDescent="0.25">
      <c r="A424" s="114">
        <v>399</v>
      </c>
      <c r="B424" s="130" t="s">
        <v>2419</v>
      </c>
      <c r="C424" s="120" t="s">
        <v>1957</v>
      </c>
      <c r="D424" s="94" t="s">
        <v>1986</v>
      </c>
      <c r="E424" s="130"/>
      <c r="F424" s="163">
        <v>20000000</v>
      </c>
      <c r="G424" s="91"/>
    </row>
    <row r="425" spans="1:7" ht="15.75" x14ac:dyDescent="0.25">
      <c r="A425" s="114">
        <v>400</v>
      </c>
      <c r="B425" s="130" t="s">
        <v>2420</v>
      </c>
      <c r="C425" s="120" t="s">
        <v>1943</v>
      </c>
      <c r="D425" s="94" t="s">
        <v>1986</v>
      </c>
      <c r="E425" s="130"/>
      <c r="F425" s="163">
        <v>20000000</v>
      </c>
      <c r="G425" s="91"/>
    </row>
    <row r="426" spans="1:7" ht="15.75" x14ac:dyDescent="0.25">
      <c r="A426" s="114">
        <v>401</v>
      </c>
      <c r="B426" s="130" t="s">
        <v>2421</v>
      </c>
      <c r="C426" s="120" t="s">
        <v>1957</v>
      </c>
      <c r="D426" s="94" t="s">
        <v>1986</v>
      </c>
      <c r="E426" s="130"/>
      <c r="F426" s="163">
        <v>20000000</v>
      </c>
      <c r="G426" s="91"/>
    </row>
    <row r="427" spans="1:7" ht="15.75" x14ac:dyDescent="0.25">
      <c r="A427" s="114">
        <v>402</v>
      </c>
      <c r="B427" s="130" t="s">
        <v>2422</v>
      </c>
      <c r="C427" s="120" t="s">
        <v>1943</v>
      </c>
      <c r="D427" s="94" t="s">
        <v>1952</v>
      </c>
      <c r="E427" s="132">
        <v>40000000</v>
      </c>
      <c r="F427" s="132"/>
      <c r="G427" s="91"/>
    </row>
    <row r="428" spans="1:7" ht="15.75" x14ac:dyDescent="0.25">
      <c r="A428" s="114">
        <v>403</v>
      </c>
      <c r="B428" s="130" t="s">
        <v>2423</v>
      </c>
      <c r="C428" s="120" t="s">
        <v>1943</v>
      </c>
      <c r="D428" s="94" t="s">
        <v>1946</v>
      </c>
      <c r="E428" s="163"/>
      <c r="F428" s="163">
        <v>20000000</v>
      </c>
      <c r="G428" s="91"/>
    </row>
    <row r="429" spans="1:7" ht="15.75" x14ac:dyDescent="0.25">
      <c r="A429" s="114">
        <v>404</v>
      </c>
      <c r="B429" s="130" t="s">
        <v>2424</v>
      </c>
      <c r="C429" s="120" t="s">
        <v>1957</v>
      </c>
      <c r="D429" s="94" t="s">
        <v>1986</v>
      </c>
      <c r="E429" s="163"/>
      <c r="F429" s="163">
        <v>20000000</v>
      </c>
      <c r="G429" s="91"/>
    </row>
    <row r="430" spans="1:7" ht="15.75" x14ac:dyDescent="0.25">
      <c r="A430" s="114">
        <v>405</v>
      </c>
      <c r="B430" s="130" t="s">
        <v>2425</v>
      </c>
      <c r="C430" s="120" t="s">
        <v>1957</v>
      </c>
      <c r="D430" s="94" t="s">
        <v>1954</v>
      </c>
      <c r="E430" s="132">
        <v>40000000</v>
      </c>
      <c r="F430" s="163"/>
      <c r="G430" s="91"/>
    </row>
    <row r="431" spans="1:7" ht="15.75" x14ac:dyDescent="0.25">
      <c r="A431" s="114">
        <v>406</v>
      </c>
      <c r="B431" s="130" t="s">
        <v>2426</v>
      </c>
      <c r="C431" s="120" t="s">
        <v>1943</v>
      </c>
      <c r="D431" s="94" t="s">
        <v>1952</v>
      </c>
      <c r="E431" s="132">
        <v>40000000</v>
      </c>
      <c r="F431" s="163"/>
      <c r="G431" s="91"/>
    </row>
    <row r="432" spans="1:7" ht="15.75" x14ac:dyDescent="0.25">
      <c r="A432" s="114">
        <v>407</v>
      </c>
      <c r="B432" s="164" t="s">
        <v>2427</v>
      </c>
      <c r="C432" s="120" t="s">
        <v>1943</v>
      </c>
      <c r="D432" s="94" t="s">
        <v>1954</v>
      </c>
      <c r="E432" s="132">
        <v>40000000</v>
      </c>
      <c r="F432" s="163"/>
      <c r="G432" s="91"/>
    </row>
    <row r="433" spans="1:7" ht="15.75" x14ac:dyDescent="0.25">
      <c r="A433" s="114">
        <v>408</v>
      </c>
      <c r="B433" s="164" t="s">
        <v>2428</v>
      </c>
      <c r="C433" s="120" t="s">
        <v>1943</v>
      </c>
      <c r="D433" s="94" t="s">
        <v>1946</v>
      </c>
      <c r="E433" s="132">
        <v>40000000</v>
      </c>
      <c r="F433" s="163"/>
      <c r="G433" s="91"/>
    </row>
    <row r="434" spans="1:7" ht="15.75" x14ac:dyDescent="0.25">
      <c r="A434" s="114">
        <v>409</v>
      </c>
      <c r="B434" s="147" t="s">
        <v>2429</v>
      </c>
      <c r="C434" s="120" t="s">
        <v>1943</v>
      </c>
      <c r="D434" s="94" t="s">
        <v>1946</v>
      </c>
      <c r="E434" s="132">
        <v>40000000</v>
      </c>
      <c r="F434" s="147"/>
      <c r="G434" s="91"/>
    </row>
    <row r="435" spans="1:7" ht="15.75" x14ac:dyDescent="0.25">
      <c r="A435" s="114">
        <v>410</v>
      </c>
      <c r="B435" s="147" t="s">
        <v>2430</v>
      </c>
      <c r="C435" s="120" t="s">
        <v>1957</v>
      </c>
      <c r="D435" s="94" t="s">
        <v>1954</v>
      </c>
      <c r="E435" s="132"/>
      <c r="F435" s="132">
        <v>20000000</v>
      </c>
      <c r="G435" s="91"/>
    </row>
    <row r="436" spans="1:7" ht="15.75" x14ac:dyDescent="0.25">
      <c r="A436" s="114">
        <v>411</v>
      </c>
      <c r="B436" s="147" t="s">
        <v>2431</v>
      </c>
      <c r="C436" s="120" t="s">
        <v>1943</v>
      </c>
      <c r="D436" s="94" t="s">
        <v>1954</v>
      </c>
      <c r="E436" s="132"/>
      <c r="F436" s="132">
        <v>20000000</v>
      </c>
      <c r="G436" s="91"/>
    </row>
    <row r="437" spans="1:7" ht="15.75" x14ac:dyDescent="0.25">
      <c r="A437" s="114">
        <v>412</v>
      </c>
      <c r="B437" s="91" t="s">
        <v>2432</v>
      </c>
      <c r="C437" s="120" t="s">
        <v>1943</v>
      </c>
      <c r="D437" s="94" t="s">
        <v>1962</v>
      </c>
      <c r="E437" s="91"/>
      <c r="F437" s="92">
        <v>20000000</v>
      </c>
      <c r="G437" s="91"/>
    </row>
    <row r="438" spans="1:7" ht="15.75" x14ac:dyDescent="0.25">
      <c r="A438" s="114">
        <v>413</v>
      </c>
      <c r="B438" s="91" t="s">
        <v>2433</v>
      </c>
      <c r="C438" s="120" t="s">
        <v>1943</v>
      </c>
      <c r="D438" s="94" t="s">
        <v>1952</v>
      </c>
      <c r="E438" s="91"/>
      <c r="F438" s="92">
        <v>20000000</v>
      </c>
      <c r="G438" s="91"/>
    </row>
    <row r="439" spans="1:7" ht="15.75" x14ac:dyDescent="0.25">
      <c r="A439" s="114">
        <v>414</v>
      </c>
      <c r="B439" s="91" t="s">
        <v>2434</v>
      </c>
      <c r="C439" s="120" t="s">
        <v>1943</v>
      </c>
      <c r="D439" s="94" t="s">
        <v>1954</v>
      </c>
      <c r="E439" s="91"/>
      <c r="F439" s="92">
        <v>20000000</v>
      </c>
      <c r="G439" s="91"/>
    </row>
    <row r="440" spans="1:7" ht="15.75" x14ac:dyDescent="0.25">
      <c r="A440" s="114">
        <v>415</v>
      </c>
      <c r="B440" s="130" t="s">
        <v>2435</v>
      </c>
      <c r="C440" s="120" t="s">
        <v>1943</v>
      </c>
      <c r="D440" s="94" t="s">
        <v>1954</v>
      </c>
      <c r="E440" s="130"/>
      <c r="F440" s="132">
        <v>20000000</v>
      </c>
      <c r="G440" s="91"/>
    </row>
    <row r="441" spans="1:7" ht="15.75" x14ac:dyDescent="0.25">
      <c r="A441" s="114">
        <v>416</v>
      </c>
      <c r="B441" s="130" t="s">
        <v>2436</v>
      </c>
      <c r="C441" s="120" t="s">
        <v>1943</v>
      </c>
      <c r="D441" s="94" t="s">
        <v>1946</v>
      </c>
      <c r="E441" s="163"/>
      <c r="F441" s="132">
        <v>20000000</v>
      </c>
      <c r="G441" s="91"/>
    </row>
    <row r="442" spans="1:7" ht="15.75" x14ac:dyDescent="0.25">
      <c r="A442" s="114">
        <v>417</v>
      </c>
      <c r="B442" s="130" t="s">
        <v>2437</v>
      </c>
      <c r="C442" s="120" t="s">
        <v>1943</v>
      </c>
      <c r="D442" s="94" t="s">
        <v>1946</v>
      </c>
      <c r="E442" s="130"/>
      <c r="F442" s="163">
        <v>20000000</v>
      </c>
      <c r="G442" s="91"/>
    </row>
    <row r="443" spans="1:7" ht="15.75" x14ac:dyDescent="0.25">
      <c r="A443" s="114">
        <v>418</v>
      </c>
      <c r="B443" s="130" t="s">
        <v>2438</v>
      </c>
      <c r="C443" s="120" t="s">
        <v>1943</v>
      </c>
      <c r="D443" s="94" t="s">
        <v>1946</v>
      </c>
      <c r="E443" s="130"/>
      <c r="F443" s="163">
        <v>20000000</v>
      </c>
      <c r="G443" s="91"/>
    </row>
    <row r="444" spans="1:7" ht="15.75" x14ac:dyDescent="0.25">
      <c r="A444" s="114">
        <v>419</v>
      </c>
      <c r="B444" s="130" t="s">
        <v>2439</v>
      </c>
      <c r="C444" s="120" t="s">
        <v>1943</v>
      </c>
      <c r="D444" s="94" t="s">
        <v>1958</v>
      </c>
      <c r="E444" s="163">
        <v>40000000</v>
      </c>
      <c r="F444" s="130"/>
      <c r="G444" s="91"/>
    </row>
    <row r="445" spans="1:7" ht="15.75" x14ac:dyDescent="0.25">
      <c r="A445" s="114">
        <v>420</v>
      </c>
      <c r="B445" s="130" t="s">
        <v>2440</v>
      </c>
      <c r="C445" s="120" t="s">
        <v>1943</v>
      </c>
      <c r="D445" s="94" t="s">
        <v>1962</v>
      </c>
      <c r="E445" s="163">
        <v>40000000</v>
      </c>
      <c r="F445" s="163"/>
      <c r="G445" s="91"/>
    </row>
    <row r="446" spans="1:7" ht="15.75" x14ac:dyDescent="0.25">
      <c r="A446" s="114">
        <v>421</v>
      </c>
      <c r="B446" s="130" t="s">
        <v>2441</v>
      </c>
      <c r="C446" s="120" t="s">
        <v>1943</v>
      </c>
      <c r="D446" s="94" t="s">
        <v>1972</v>
      </c>
      <c r="E446" s="130"/>
      <c r="F446" s="163">
        <v>20000000</v>
      </c>
      <c r="G446" s="91"/>
    </row>
    <row r="447" spans="1:7" ht="15.75" x14ac:dyDescent="0.25">
      <c r="A447" s="114">
        <v>422</v>
      </c>
      <c r="B447" s="130" t="s">
        <v>2442</v>
      </c>
      <c r="C447" s="120" t="s">
        <v>1943</v>
      </c>
      <c r="D447" s="94" t="s">
        <v>1972</v>
      </c>
      <c r="E447" s="130"/>
      <c r="F447" s="163">
        <v>20000000</v>
      </c>
      <c r="G447" s="91"/>
    </row>
    <row r="448" spans="1:7" ht="15.75" x14ac:dyDescent="0.25">
      <c r="A448" s="114">
        <v>423</v>
      </c>
      <c r="B448" s="130" t="s">
        <v>2443</v>
      </c>
      <c r="C448" s="120" t="s">
        <v>1943</v>
      </c>
      <c r="D448" s="94" t="s">
        <v>1972</v>
      </c>
      <c r="E448" s="130"/>
      <c r="F448" s="163">
        <v>20000000</v>
      </c>
      <c r="G448" s="91"/>
    </row>
    <row r="449" spans="1:7" ht="15.75" x14ac:dyDescent="0.25">
      <c r="A449" s="114">
        <v>424</v>
      </c>
      <c r="B449" s="130" t="s">
        <v>2444</v>
      </c>
      <c r="C449" s="120" t="s">
        <v>1943</v>
      </c>
      <c r="D449" s="94" t="s">
        <v>1952</v>
      </c>
      <c r="E449" s="132">
        <v>40000000</v>
      </c>
      <c r="F449" s="132"/>
      <c r="G449" s="91"/>
    </row>
    <row r="450" spans="1:7" ht="15.75" x14ac:dyDescent="0.25">
      <c r="A450" s="114">
        <v>425</v>
      </c>
      <c r="B450" s="130" t="s">
        <v>2445</v>
      </c>
      <c r="C450" s="120" t="s">
        <v>1943</v>
      </c>
      <c r="D450" s="94" t="s">
        <v>1954</v>
      </c>
      <c r="E450" s="132"/>
      <c r="F450" s="132">
        <v>20000000</v>
      </c>
      <c r="G450" s="91"/>
    </row>
    <row r="451" spans="1:7" ht="15.75" x14ac:dyDescent="0.25">
      <c r="A451" s="114">
        <v>426</v>
      </c>
      <c r="B451" s="91" t="s">
        <v>2446</v>
      </c>
      <c r="C451" s="120" t="s">
        <v>1943</v>
      </c>
      <c r="D451" s="94" t="s">
        <v>1999</v>
      </c>
      <c r="E451" s="91"/>
      <c r="F451" s="92">
        <v>20000000</v>
      </c>
      <c r="G451" s="91"/>
    </row>
    <row r="452" spans="1:7" ht="15.75" x14ac:dyDescent="0.25">
      <c r="A452" s="114">
        <v>427</v>
      </c>
      <c r="B452" s="91" t="s">
        <v>2447</v>
      </c>
      <c r="C452" s="120" t="s">
        <v>1943</v>
      </c>
      <c r="D452" s="94" t="s">
        <v>1958</v>
      </c>
      <c r="E452" s="91"/>
      <c r="F452" s="92">
        <v>20000000</v>
      </c>
      <c r="G452" s="91"/>
    </row>
    <row r="453" spans="1:7" ht="15.75" x14ac:dyDescent="0.25">
      <c r="A453" s="114">
        <v>428</v>
      </c>
      <c r="B453" s="130" t="s">
        <v>2448</v>
      </c>
      <c r="C453" s="120" t="s">
        <v>1943</v>
      </c>
      <c r="D453" s="94" t="s">
        <v>1972</v>
      </c>
      <c r="E453" s="163">
        <v>40000000</v>
      </c>
      <c r="F453" s="130"/>
      <c r="G453" s="91"/>
    </row>
    <row r="454" spans="1:7" ht="15.75" x14ac:dyDescent="0.25">
      <c r="A454" s="115" t="s">
        <v>1332</v>
      </c>
      <c r="B454" s="117" t="s">
        <v>2011</v>
      </c>
      <c r="C454" s="115"/>
      <c r="D454" s="79"/>
      <c r="E454" s="137">
        <f>SUM(E455:E463)</f>
        <v>120000000</v>
      </c>
      <c r="F454" s="137">
        <f>SUM(F455:F463)</f>
        <v>120000000</v>
      </c>
      <c r="G454" s="91"/>
    </row>
    <row r="455" spans="1:7" ht="15.75" x14ac:dyDescent="0.25">
      <c r="A455" s="114">
        <v>429</v>
      </c>
      <c r="B455" s="91" t="s">
        <v>2449</v>
      </c>
      <c r="C455" s="120" t="s">
        <v>1943</v>
      </c>
      <c r="D455" s="94" t="s">
        <v>301</v>
      </c>
      <c r="E455" s="122">
        <v>40000000</v>
      </c>
      <c r="F455" s="122"/>
      <c r="G455" s="91"/>
    </row>
    <row r="456" spans="1:7" ht="15.75" x14ac:dyDescent="0.25">
      <c r="A456" s="114">
        <v>430</v>
      </c>
      <c r="B456" s="91" t="s">
        <v>2450</v>
      </c>
      <c r="C456" s="120" t="s">
        <v>1943</v>
      </c>
      <c r="D456" s="94" t="s">
        <v>301</v>
      </c>
      <c r="E456" s="166"/>
      <c r="F456" s="122">
        <v>20000000</v>
      </c>
      <c r="G456" s="91"/>
    </row>
    <row r="457" spans="1:7" ht="15.75" x14ac:dyDescent="0.25">
      <c r="A457" s="114">
        <v>431</v>
      </c>
      <c r="B457" s="91" t="s">
        <v>2451</v>
      </c>
      <c r="C457" s="120" t="s">
        <v>1943</v>
      </c>
      <c r="D457" s="94" t="s">
        <v>301</v>
      </c>
      <c r="E457" s="166"/>
      <c r="F457" s="122">
        <v>20000000</v>
      </c>
      <c r="G457" s="91"/>
    </row>
    <row r="458" spans="1:7" ht="15.75" x14ac:dyDescent="0.25">
      <c r="A458" s="114">
        <v>432</v>
      </c>
      <c r="B458" s="91" t="s">
        <v>361</v>
      </c>
      <c r="C458" s="120" t="s">
        <v>1943</v>
      </c>
      <c r="D458" s="94" t="s">
        <v>2023</v>
      </c>
      <c r="E458" s="166"/>
      <c r="F458" s="122">
        <v>20000000</v>
      </c>
      <c r="G458" s="91"/>
    </row>
    <row r="459" spans="1:7" ht="15.75" x14ac:dyDescent="0.25">
      <c r="A459" s="114">
        <v>433</v>
      </c>
      <c r="B459" s="91" t="s">
        <v>2452</v>
      </c>
      <c r="C459" s="120" t="s">
        <v>1943</v>
      </c>
      <c r="D459" s="94" t="s">
        <v>2034</v>
      </c>
      <c r="E459" s="166"/>
      <c r="F459" s="122">
        <v>20000000</v>
      </c>
      <c r="G459" s="91"/>
    </row>
    <row r="460" spans="1:7" ht="15.75" x14ac:dyDescent="0.25">
      <c r="A460" s="114">
        <v>434</v>
      </c>
      <c r="B460" s="91" t="s">
        <v>2453</v>
      </c>
      <c r="C460" s="120" t="s">
        <v>1943</v>
      </c>
      <c r="D460" s="94" t="s">
        <v>2454</v>
      </c>
      <c r="E460" s="166"/>
      <c r="F460" s="122">
        <v>20000000</v>
      </c>
      <c r="G460" s="91"/>
    </row>
    <row r="461" spans="1:7" ht="15.75" x14ac:dyDescent="0.25">
      <c r="A461" s="114">
        <v>435</v>
      </c>
      <c r="B461" s="91" t="s">
        <v>773</v>
      </c>
      <c r="C461" s="120" t="s">
        <v>1943</v>
      </c>
      <c r="D461" s="94" t="s">
        <v>2019</v>
      </c>
      <c r="E461" s="122"/>
      <c r="F461" s="122">
        <v>20000000</v>
      </c>
      <c r="G461" s="91"/>
    </row>
    <row r="462" spans="1:7" ht="15.75" x14ac:dyDescent="0.25">
      <c r="A462" s="114">
        <v>436</v>
      </c>
      <c r="B462" s="91" t="s">
        <v>2455</v>
      </c>
      <c r="C462" s="120" t="s">
        <v>1943</v>
      </c>
      <c r="D462" s="94" t="s">
        <v>2454</v>
      </c>
      <c r="E462" s="122">
        <v>40000000</v>
      </c>
      <c r="F462" s="122"/>
      <c r="G462" s="91"/>
    </row>
    <row r="463" spans="1:7" ht="15.75" x14ac:dyDescent="0.25">
      <c r="A463" s="114">
        <v>437</v>
      </c>
      <c r="B463" s="91" t="s">
        <v>2456</v>
      </c>
      <c r="C463" s="120" t="s">
        <v>1943</v>
      </c>
      <c r="D463" s="94" t="s">
        <v>2016</v>
      </c>
      <c r="E463" s="122">
        <v>40000000</v>
      </c>
      <c r="F463" s="122"/>
      <c r="G463" s="91"/>
    </row>
    <row r="464" spans="1:7" ht="15.75" x14ac:dyDescent="0.25">
      <c r="A464" s="115" t="s">
        <v>1334</v>
      </c>
      <c r="B464" s="117" t="s">
        <v>2035</v>
      </c>
      <c r="C464" s="115"/>
      <c r="D464" s="79"/>
      <c r="E464" s="137">
        <f>SUM(E465:E561)</f>
        <v>960000000</v>
      </c>
      <c r="F464" s="137">
        <f>SUM(F465:F561)</f>
        <v>1460000000</v>
      </c>
      <c r="G464" s="91"/>
    </row>
    <row r="465" spans="1:7" ht="15.75" x14ac:dyDescent="0.25">
      <c r="A465" s="114">
        <v>438</v>
      </c>
      <c r="B465" s="139" t="s">
        <v>2457</v>
      </c>
      <c r="C465" s="120" t="s">
        <v>1943</v>
      </c>
      <c r="D465" s="94" t="s">
        <v>2458</v>
      </c>
      <c r="E465" s="122">
        <v>40000000</v>
      </c>
      <c r="F465" s="122"/>
      <c r="G465" s="91"/>
    </row>
    <row r="466" spans="1:7" ht="15.75" x14ac:dyDescent="0.25">
      <c r="A466" s="114">
        <v>439</v>
      </c>
      <c r="B466" s="139" t="s">
        <v>2459</v>
      </c>
      <c r="C466" s="120" t="s">
        <v>1943</v>
      </c>
      <c r="D466" s="94" t="s">
        <v>2460</v>
      </c>
      <c r="E466" s="122">
        <v>40000000</v>
      </c>
      <c r="F466" s="122"/>
      <c r="G466" s="91"/>
    </row>
    <row r="467" spans="1:7" ht="15.75" x14ac:dyDescent="0.25">
      <c r="A467" s="114">
        <v>440</v>
      </c>
      <c r="B467" s="139" t="s">
        <v>2461</v>
      </c>
      <c r="C467" s="120" t="s">
        <v>1943</v>
      </c>
      <c r="D467" s="94" t="s">
        <v>121</v>
      </c>
      <c r="E467" s="167"/>
      <c r="F467" s="122">
        <v>20000000</v>
      </c>
      <c r="G467" s="91"/>
    </row>
    <row r="468" spans="1:7" ht="15.75" x14ac:dyDescent="0.25">
      <c r="A468" s="114">
        <v>441</v>
      </c>
      <c r="B468" s="139" t="s">
        <v>2462</v>
      </c>
      <c r="C468" s="120" t="s">
        <v>1957</v>
      </c>
      <c r="D468" s="94" t="s">
        <v>121</v>
      </c>
      <c r="E468" s="167"/>
      <c r="F468" s="122">
        <v>20000000</v>
      </c>
      <c r="G468" s="91"/>
    </row>
    <row r="469" spans="1:7" ht="15.75" x14ac:dyDescent="0.25">
      <c r="A469" s="114">
        <v>442</v>
      </c>
      <c r="B469" s="139" t="s">
        <v>2463</v>
      </c>
      <c r="C469" s="120" t="s">
        <v>1924</v>
      </c>
      <c r="D469" s="94" t="s">
        <v>121</v>
      </c>
      <c r="E469" s="167"/>
      <c r="F469" s="122">
        <v>20000000</v>
      </c>
      <c r="G469" s="91"/>
    </row>
    <row r="470" spans="1:7" ht="15.75" x14ac:dyDescent="0.25">
      <c r="A470" s="114">
        <v>443</v>
      </c>
      <c r="B470" s="139" t="s">
        <v>2464</v>
      </c>
      <c r="C470" s="120" t="s">
        <v>1943</v>
      </c>
      <c r="D470" s="94" t="s">
        <v>121</v>
      </c>
      <c r="E470" s="122">
        <v>40000000</v>
      </c>
      <c r="F470" s="166"/>
      <c r="G470" s="91"/>
    </row>
    <row r="471" spans="1:7" ht="15.75" x14ac:dyDescent="0.25">
      <c r="A471" s="114">
        <v>444</v>
      </c>
      <c r="B471" s="139" t="s">
        <v>2465</v>
      </c>
      <c r="C471" s="120" t="s">
        <v>1943</v>
      </c>
      <c r="D471" s="94" t="s">
        <v>121</v>
      </c>
      <c r="E471" s="167"/>
      <c r="F471" s="122">
        <v>20000000</v>
      </c>
      <c r="G471" s="91"/>
    </row>
    <row r="472" spans="1:7" ht="15.75" x14ac:dyDescent="0.25">
      <c r="A472" s="114">
        <v>445</v>
      </c>
      <c r="B472" s="139" t="s">
        <v>2466</v>
      </c>
      <c r="C472" s="120" t="s">
        <v>1943</v>
      </c>
      <c r="D472" s="94" t="s">
        <v>121</v>
      </c>
      <c r="E472" s="167"/>
      <c r="F472" s="122">
        <v>20000000</v>
      </c>
      <c r="G472" s="91"/>
    </row>
    <row r="473" spans="1:7" ht="15.75" x14ac:dyDescent="0.25">
      <c r="A473" s="114">
        <v>446</v>
      </c>
      <c r="B473" s="139" t="s">
        <v>2467</v>
      </c>
      <c r="C473" s="120" t="s">
        <v>1943</v>
      </c>
      <c r="D473" s="94" t="s">
        <v>121</v>
      </c>
      <c r="E473" s="167"/>
      <c r="F473" s="122">
        <v>20000000</v>
      </c>
      <c r="G473" s="91"/>
    </row>
    <row r="474" spans="1:7" ht="15.75" x14ac:dyDescent="0.25">
      <c r="A474" s="114">
        <v>447</v>
      </c>
      <c r="B474" s="139" t="s">
        <v>2468</v>
      </c>
      <c r="C474" s="120" t="s">
        <v>1943</v>
      </c>
      <c r="D474" s="94" t="s">
        <v>121</v>
      </c>
      <c r="E474" s="167"/>
      <c r="F474" s="122">
        <v>20000000</v>
      </c>
      <c r="G474" s="91"/>
    </row>
    <row r="475" spans="1:7" ht="15.75" x14ac:dyDescent="0.25">
      <c r="A475" s="114">
        <v>448</v>
      </c>
      <c r="B475" s="139" t="s">
        <v>2469</v>
      </c>
      <c r="C475" s="120" t="s">
        <v>1943</v>
      </c>
      <c r="D475" s="94" t="s">
        <v>121</v>
      </c>
      <c r="E475" s="122">
        <v>40000000</v>
      </c>
      <c r="F475" s="166"/>
      <c r="G475" s="91"/>
    </row>
    <row r="476" spans="1:7" ht="15.75" x14ac:dyDescent="0.25">
      <c r="A476" s="114">
        <v>449</v>
      </c>
      <c r="B476" s="139" t="s">
        <v>2470</v>
      </c>
      <c r="C476" s="120" t="s">
        <v>1943</v>
      </c>
      <c r="D476" s="94" t="s">
        <v>121</v>
      </c>
      <c r="E476" s="167"/>
      <c r="F476" s="122">
        <v>20000000</v>
      </c>
      <c r="G476" s="91"/>
    </row>
    <row r="477" spans="1:7" ht="15.75" x14ac:dyDescent="0.25">
      <c r="A477" s="114">
        <v>450</v>
      </c>
      <c r="B477" s="139" t="s">
        <v>1604</v>
      </c>
      <c r="C477" s="120" t="s">
        <v>1943</v>
      </c>
      <c r="D477" s="94" t="s">
        <v>121</v>
      </c>
      <c r="E477" s="167"/>
      <c r="F477" s="122">
        <v>20000000</v>
      </c>
      <c r="G477" s="91"/>
    </row>
    <row r="478" spans="1:7" ht="15.75" x14ac:dyDescent="0.25">
      <c r="A478" s="114">
        <v>451</v>
      </c>
      <c r="B478" s="139" t="s">
        <v>1491</v>
      </c>
      <c r="C478" s="120" t="s">
        <v>1943</v>
      </c>
      <c r="D478" s="94" t="s">
        <v>121</v>
      </c>
      <c r="E478" s="167"/>
      <c r="F478" s="122">
        <v>20000000</v>
      </c>
      <c r="G478" s="91"/>
    </row>
    <row r="479" spans="1:7" ht="15.75" x14ac:dyDescent="0.25">
      <c r="A479" s="114">
        <v>452</v>
      </c>
      <c r="B479" s="139" t="s">
        <v>2471</v>
      </c>
      <c r="C479" s="120" t="s">
        <v>1943</v>
      </c>
      <c r="D479" s="94" t="s">
        <v>121</v>
      </c>
      <c r="E479" s="167"/>
      <c r="F479" s="122">
        <v>20000000</v>
      </c>
      <c r="G479" s="91"/>
    </row>
    <row r="480" spans="1:7" ht="15.75" x14ac:dyDescent="0.25">
      <c r="A480" s="114">
        <v>453</v>
      </c>
      <c r="B480" s="139" t="s">
        <v>2472</v>
      </c>
      <c r="C480" s="120" t="s">
        <v>1943</v>
      </c>
      <c r="D480" s="94" t="s">
        <v>121</v>
      </c>
      <c r="E480" s="167"/>
      <c r="F480" s="122">
        <v>20000000</v>
      </c>
      <c r="G480" s="91"/>
    </row>
    <row r="481" spans="1:7" ht="15.75" x14ac:dyDescent="0.25">
      <c r="A481" s="114">
        <v>454</v>
      </c>
      <c r="B481" s="139" t="s">
        <v>2473</v>
      </c>
      <c r="C481" s="120" t="s">
        <v>1943</v>
      </c>
      <c r="D481" s="94" t="s">
        <v>141</v>
      </c>
      <c r="E481" s="167"/>
      <c r="F481" s="122">
        <v>20000000</v>
      </c>
      <c r="G481" s="91"/>
    </row>
    <row r="482" spans="1:7" ht="15.75" x14ac:dyDescent="0.25">
      <c r="A482" s="114">
        <v>455</v>
      </c>
      <c r="B482" s="139" t="s">
        <v>2474</v>
      </c>
      <c r="C482" s="120" t="s">
        <v>1943</v>
      </c>
      <c r="D482" s="94" t="s">
        <v>141</v>
      </c>
      <c r="E482" s="167"/>
      <c r="F482" s="122">
        <v>20000000</v>
      </c>
      <c r="G482" s="91"/>
    </row>
    <row r="483" spans="1:7" ht="15.75" x14ac:dyDescent="0.25">
      <c r="A483" s="114">
        <v>456</v>
      </c>
      <c r="B483" s="139" t="s">
        <v>2475</v>
      </c>
      <c r="C483" s="120" t="s">
        <v>1943</v>
      </c>
      <c r="D483" s="94" t="s">
        <v>141</v>
      </c>
      <c r="E483" s="167"/>
      <c r="F483" s="122">
        <v>20000000</v>
      </c>
      <c r="G483" s="91"/>
    </row>
    <row r="484" spans="1:7" ht="15.75" x14ac:dyDescent="0.25">
      <c r="A484" s="114">
        <v>457</v>
      </c>
      <c r="B484" s="139" t="s">
        <v>2476</v>
      </c>
      <c r="C484" s="120" t="s">
        <v>1943</v>
      </c>
      <c r="D484" s="94" t="s">
        <v>141</v>
      </c>
      <c r="E484" s="167"/>
      <c r="F484" s="122">
        <v>20000000</v>
      </c>
      <c r="G484" s="91"/>
    </row>
    <row r="485" spans="1:7" ht="15.75" x14ac:dyDescent="0.25">
      <c r="A485" s="114">
        <v>458</v>
      </c>
      <c r="B485" s="139" t="s">
        <v>2477</v>
      </c>
      <c r="C485" s="120" t="s">
        <v>1943</v>
      </c>
      <c r="D485" s="94" t="s">
        <v>141</v>
      </c>
      <c r="E485" s="167"/>
      <c r="F485" s="122">
        <v>20000000</v>
      </c>
      <c r="G485" s="91"/>
    </row>
    <row r="486" spans="1:7" ht="15.75" x14ac:dyDescent="0.25">
      <c r="A486" s="114">
        <v>459</v>
      </c>
      <c r="B486" s="139" t="s">
        <v>2478</v>
      </c>
      <c r="C486" s="120" t="s">
        <v>1943</v>
      </c>
      <c r="D486" s="94" t="s">
        <v>141</v>
      </c>
      <c r="E486" s="167"/>
      <c r="F486" s="122">
        <v>20000000</v>
      </c>
      <c r="G486" s="91"/>
    </row>
    <row r="487" spans="1:7" ht="15.75" x14ac:dyDescent="0.25">
      <c r="A487" s="114">
        <v>460</v>
      </c>
      <c r="B487" s="139" t="s">
        <v>2479</v>
      </c>
      <c r="C487" s="120" t="s">
        <v>1943</v>
      </c>
      <c r="D487" s="94" t="s">
        <v>141</v>
      </c>
      <c r="E487" s="167"/>
      <c r="F487" s="122">
        <v>20000000</v>
      </c>
      <c r="G487" s="91"/>
    </row>
    <row r="488" spans="1:7" ht="15.75" x14ac:dyDescent="0.25">
      <c r="A488" s="114">
        <v>461</v>
      </c>
      <c r="B488" s="139" t="s">
        <v>2480</v>
      </c>
      <c r="C488" s="120" t="s">
        <v>1943</v>
      </c>
      <c r="D488" s="94" t="s">
        <v>141</v>
      </c>
      <c r="E488" s="167"/>
      <c r="F488" s="122">
        <v>20000000</v>
      </c>
      <c r="G488" s="91"/>
    </row>
    <row r="489" spans="1:7" ht="15.75" x14ac:dyDescent="0.25">
      <c r="A489" s="114">
        <v>462</v>
      </c>
      <c r="B489" s="139" t="s">
        <v>2481</v>
      </c>
      <c r="C489" s="120" t="s">
        <v>1943</v>
      </c>
      <c r="D489" s="94" t="s">
        <v>2042</v>
      </c>
      <c r="E489" s="167"/>
      <c r="F489" s="122">
        <v>20000000</v>
      </c>
      <c r="G489" s="91"/>
    </row>
    <row r="490" spans="1:7" ht="15.75" x14ac:dyDescent="0.25">
      <c r="A490" s="114">
        <v>463</v>
      </c>
      <c r="B490" s="139" t="s">
        <v>2482</v>
      </c>
      <c r="C490" s="120" t="s">
        <v>1943</v>
      </c>
      <c r="D490" s="94" t="s">
        <v>2483</v>
      </c>
      <c r="E490" s="167"/>
      <c r="F490" s="122">
        <v>20000000</v>
      </c>
      <c r="G490" s="91"/>
    </row>
    <row r="491" spans="1:7" ht="15.75" x14ac:dyDescent="0.25">
      <c r="A491" s="114">
        <v>464</v>
      </c>
      <c r="B491" s="139" t="s">
        <v>2484</v>
      </c>
      <c r="C491" s="120" t="s">
        <v>1943</v>
      </c>
      <c r="D491" s="94" t="s">
        <v>2483</v>
      </c>
      <c r="E491" s="167"/>
      <c r="F491" s="122">
        <v>20000000</v>
      </c>
      <c r="G491" s="91"/>
    </row>
    <row r="492" spans="1:7" ht="15.75" x14ac:dyDescent="0.25">
      <c r="A492" s="114">
        <v>465</v>
      </c>
      <c r="B492" s="139" t="s">
        <v>2485</v>
      </c>
      <c r="C492" s="120" t="s">
        <v>1957</v>
      </c>
      <c r="D492" s="94" t="s">
        <v>2486</v>
      </c>
      <c r="E492" s="167"/>
      <c r="F492" s="122">
        <v>20000000</v>
      </c>
      <c r="G492" s="91"/>
    </row>
    <row r="493" spans="1:7" ht="15.75" x14ac:dyDescent="0.25">
      <c r="A493" s="114">
        <v>466</v>
      </c>
      <c r="B493" s="139" t="s">
        <v>2487</v>
      </c>
      <c r="C493" s="120" t="s">
        <v>1943</v>
      </c>
      <c r="D493" s="94" t="s">
        <v>2486</v>
      </c>
      <c r="E493" s="122">
        <v>40000000</v>
      </c>
      <c r="F493" s="166"/>
      <c r="G493" s="91"/>
    </row>
    <row r="494" spans="1:7" ht="15.75" x14ac:dyDescent="0.25">
      <c r="A494" s="114">
        <v>467</v>
      </c>
      <c r="B494" s="139" t="s">
        <v>2488</v>
      </c>
      <c r="C494" s="120" t="s">
        <v>1943</v>
      </c>
      <c r="D494" s="94" t="s">
        <v>2486</v>
      </c>
      <c r="E494" s="167"/>
      <c r="F494" s="122">
        <v>20000000</v>
      </c>
      <c r="G494" s="91"/>
    </row>
    <row r="495" spans="1:7" ht="15.75" x14ac:dyDescent="0.25">
      <c r="A495" s="114">
        <v>468</v>
      </c>
      <c r="B495" s="139" t="s">
        <v>2489</v>
      </c>
      <c r="C495" s="120" t="s">
        <v>1943</v>
      </c>
      <c r="D495" s="94" t="s">
        <v>2486</v>
      </c>
      <c r="E495" s="122"/>
      <c r="F495" s="122">
        <v>20000000</v>
      </c>
      <c r="G495" s="91"/>
    </row>
    <row r="496" spans="1:7" ht="15.75" x14ac:dyDescent="0.25">
      <c r="A496" s="114">
        <v>469</v>
      </c>
      <c r="B496" s="139" t="s">
        <v>2490</v>
      </c>
      <c r="C496" s="120" t="s">
        <v>1943</v>
      </c>
      <c r="D496" s="94" t="s">
        <v>2055</v>
      </c>
      <c r="E496" s="122">
        <v>40000000</v>
      </c>
      <c r="F496" s="166"/>
      <c r="G496" s="91"/>
    </row>
    <row r="497" spans="1:7" ht="15.75" x14ac:dyDescent="0.25">
      <c r="A497" s="114">
        <v>470</v>
      </c>
      <c r="B497" s="139" t="s">
        <v>2491</v>
      </c>
      <c r="C497" s="120" t="s">
        <v>1943</v>
      </c>
      <c r="D497" s="94" t="s">
        <v>2055</v>
      </c>
      <c r="E497" s="122">
        <v>40000000</v>
      </c>
      <c r="F497" s="166"/>
      <c r="G497" s="91"/>
    </row>
    <row r="498" spans="1:7" ht="15.75" x14ac:dyDescent="0.25">
      <c r="A498" s="114">
        <v>471</v>
      </c>
      <c r="B498" s="139" t="s">
        <v>2492</v>
      </c>
      <c r="C498" s="120" t="s">
        <v>1943</v>
      </c>
      <c r="D498" s="94" t="s">
        <v>2055</v>
      </c>
      <c r="E498" s="122">
        <v>40000000</v>
      </c>
      <c r="F498" s="166"/>
      <c r="G498" s="91"/>
    </row>
    <row r="499" spans="1:7" ht="15.75" x14ac:dyDescent="0.25">
      <c r="A499" s="114">
        <v>472</v>
      </c>
      <c r="B499" s="139" t="s">
        <v>2456</v>
      </c>
      <c r="C499" s="120" t="s">
        <v>1943</v>
      </c>
      <c r="D499" s="94" t="s">
        <v>2055</v>
      </c>
      <c r="E499" s="167"/>
      <c r="F499" s="122">
        <v>20000000</v>
      </c>
      <c r="G499" s="91"/>
    </row>
    <row r="500" spans="1:7" ht="15.75" x14ac:dyDescent="0.25">
      <c r="A500" s="114">
        <v>473</v>
      </c>
      <c r="B500" s="139" t="s">
        <v>2493</v>
      </c>
      <c r="C500" s="120" t="s">
        <v>1943</v>
      </c>
      <c r="D500" s="94" t="s">
        <v>2055</v>
      </c>
      <c r="E500" s="167"/>
      <c r="F500" s="122">
        <v>20000000</v>
      </c>
      <c r="G500" s="91"/>
    </row>
    <row r="501" spans="1:7" ht="15.75" x14ac:dyDescent="0.25">
      <c r="A501" s="114">
        <v>474</v>
      </c>
      <c r="B501" s="139" t="s">
        <v>2494</v>
      </c>
      <c r="C501" s="120" t="s">
        <v>1957</v>
      </c>
      <c r="D501" s="94" t="s">
        <v>2053</v>
      </c>
      <c r="E501" s="122"/>
      <c r="F501" s="122">
        <v>20000000</v>
      </c>
      <c r="G501" s="91"/>
    </row>
    <row r="502" spans="1:7" ht="15.75" x14ac:dyDescent="0.25">
      <c r="A502" s="114">
        <v>475</v>
      </c>
      <c r="B502" s="139" t="s">
        <v>2495</v>
      </c>
      <c r="C502" s="120" t="s">
        <v>1957</v>
      </c>
      <c r="D502" s="94" t="s">
        <v>2053</v>
      </c>
      <c r="E502" s="122"/>
      <c r="F502" s="122">
        <v>20000000</v>
      </c>
      <c r="G502" s="91"/>
    </row>
    <row r="503" spans="1:7" ht="15.75" x14ac:dyDescent="0.25">
      <c r="A503" s="114">
        <v>476</v>
      </c>
      <c r="B503" s="91" t="s">
        <v>2496</v>
      </c>
      <c r="C503" s="120" t="s">
        <v>1957</v>
      </c>
      <c r="D503" s="94" t="s">
        <v>2070</v>
      </c>
      <c r="E503" s="122">
        <v>40000000</v>
      </c>
      <c r="F503" s="122"/>
      <c r="G503" s="91"/>
    </row>
    <row r="504" spans="1:7" ht="15.75" x14ac:dyDescent="0.25">
      <c r="A504" s="114">
        <v>477</v>
      </c>
      <c r="B504" s="139" t="s">
        <v>2497</v>
      </c>
      <c r="C504" s="120" t="s">
        <v>1943</v>
      </c>
      <c r="D504" s="94" t="s">
        <v>121</v>
      </c>
      <c r="E504" s="167"/>
      <c r="F504" s="122">
        <v>20000000</v>
      </c>
      <c r="G504" s="91"/>
    </row>
    <row r="505" spans="1:7" ht="15.75" x14ac:dyDescent="0.25">
      <c r="A505" s="114">
        <v>478</v>
      </c>
      <c r="B505" s="139" t="s">
        <v>2470</v>
      </c>
      <c r="C505" s="120" t="s">
        <v>1943</v>
      </c>
      <c r="D505" s="94" t="s">
        <v>121</v>
      </c>
      <c r="E505" s="167"/>
      <c r="F505" s="122">
        <v>20000000</v>
      </c>
      <c r="G505" s="91"/>
    </row>
    <row r="506" spans="1:7" ht="15.75" x14ac:dyDescent="0.25">
      <c r="A506" s="114">
        <v>479</v>
      </c>
      <c r="B506" s="139" t="s">
        <v>2498</v>
      </c>
      <c r="C506" s="120" t="s">
        <v>1943</v>
      </c>
      <c r="D506" s="94" t="s">
        <v>121</v>
      </c>
      <c r="E506" s="167"/>
      <c r="F506" s="122">
        <v>20000000</v>
      </c>
      <c r="G506" s="91"/>
    </row>
    <row r="507" spans="1:7" ht="15.75" x14ac:dyDescent="0.25">
      <c r="A507" s="114">
        <v>480</v>
      </c>
      <c r="B507" s="139" t="s">
        <v>2499</v>
      </c>
      <c r="C507" s="120" t="s">
        <v>1943</v>
      </c>
      <c r="D507" s="94" t="s">
        <v>141</v>
      </c>
      <c r="E507" s="167"/>
      <c r="F507" s="122">
        <v>20000000</v>
      </c>
      <c r="G507" s="91"/>
    </row>
    <row r="508" spans="1:7" ht="15.75" x14ac:dyDescent="0.25">
      <c r="A508" s="114">
        <v>481</v>
      </c>
      <c r="B508" s="139" t="s">
        <v>1564</v>
      </c>
      <c r="C508" s="120" t="s">
        <v>1943</v>
      </c>
      <c r="D508" s="94" t="s">
        <v>141</v>
      </c>
      <c r="E508" s="167"/>
      <c r="F508" s="122">
        <v>20000000</v>
      </c>
      <c r="G508" s="91"/>
    </row>
    <row r="509" spans="1:7" ht="15.75" x14ac:dyDescent="0.25">
      <c r="A509" s="114">
        <v>482</v>
      </c>
      <c r="B509" s="139" t="s">
        <v>2500</v>
      </c>
      <c r="C509" s="120" t="s">
        <v>1943</v>
      </c>
      <c r="D509" s="94" t="s">
        <v>141</v>
      </c>
      <c r="E509" s="167"/>
      <c r="F509" s="122">
        <v>20000000</v>
      </c>
      <c r="G509" s="91"/>
    </row>
    <row r="510" spans="1:7" ht="15.75" x14ac:dyDescent="0.25">
      <c r="A510" s="114">
        <v>483</v>
      </c>
      <c r="B510" s="139" t="s">
        <v>834</v>
      </c>
      <c r="C510" s="120" t="s">
        <v>1943</v>
      </c>
      <c r="D510" s="94" t="s">
        <v>141</v>
      </c>
      <c r="E510" s="167"/>
      <c r="F510" s="122">
        <v>20000000</v>
      </c>
      <c r="G510" s="91"/>
    </row>
    <row r="511" spans="1:7" ht="15.75" x14ac:dyDescent="0.25">
      <c r="A511" s="114">
        <v>484</v>
      </c>
      <c r="B511" s="139" t="s">
        <v>2501</v>
      </c>
      <c r="C511" s="120" t="s">
        <v>1943</v>
      </c>
      <c r="D511" s="94" t="s">
        <v>141</v>
      </c>
      <c r="E511" s="167"/>
      <c r="F511" s="122">
        <v>20000000</v>
      </c>
      <c r="G511" s="91"/>
    </row>
    <row r="512" spans="1:7" ht="15.75" x14ac:dyDescent="0.25">
      <c r="A512" s="114">
        <v>485</v>
      </c>
      <c r="B512" s="139" t="s">
        <v>2502</v>
      </c>
      <c r="C512" s="120" t="s">
        <v>1943</v>
      </c>
      <c r="D512" s="94" t="s">
        <v>141</v>
      </c>
      <c r="E512" s="167"/>
      <c r="F512" s="122">
        <v>20000000</v>
      </c>
      <c r="G512" s="91"/>
    </row>
    <row r="513" spans="1:7" ht="15.75" x14ac:dyDescent="0.25">
      <c r="A513" s="114">
        <v>486</v>
      </c>
      <c r="B513" s="139" t="s">
        <v>2503</v>
      </c>
      <c r="C513" s="120" t="s">
        <v>1943</v>
      </c>
      <c r="D513" s="94" t="s">
        <v>141</v>
      </c>
      <c r="E513" s="122">
        <v>40000000</v>
      </c>
      <c r="F513" s="166"/>
      <c r="G513" s="91"/>
    </row>
    <row r="514" spans="1:7" ht="15.75" x14ac:dyDescent="0.25">
      <c r="A514" s="114">
        <v>487</v>
      </c>
      <c r="B514" s="139" t="s">
        <v>2504</v>
      </c>
      <c r="C514" s="120" t="s">
        <v>1943</v>
      </c>
      <c r="D514" s="94" t="s">
        <v>141</v>
      </c>
      <c r="E514" s="167"/>
      <c r="F514" s="122">
        <v>20000000</v>
      </c>
      <c r="G514" s="91"/>
    </row>
    <row r="515" spans="1:7" ht="15.75" x14ac:dyDescent="0.25">
      <c r="A515" s="114">
        <v>488</v>
      </c>
      <c r="B515" s="139" t="s">
        <v>2505</v>
      </c>
      <c r="C515" s="120" t="s">
        <v>1943</v>
      </c>
      <c r="D515" s="94" t="s">
        <v>141</v>
      </c>
      <c r="E515" s="167"/>
      <c r="F515" s="122">
        <v>20000000</v>
      </c>
      <c r="G515" s="91"/>
    </row>
    <row r="516" spans="1:7" ht="15.75" x14ac:dyDescent="0.25">
      <c r="A516" s="114">
        <v>489</v>
      </c>
      <c r="B516" s="139" t="s">
        <v>2506</v>
      </c>
      <c r="C516" s="120" t="s">
        <v>1943</v>
      </c>
      <c r="D516" s="94" t="s">
        <v>141</v>
      </c>
      <c r="E516" s="122"/>
      <c r="F516" s="122">
        <v>20000000</v>
      </c>
      <c r="G516" s="91"/>
    </row>
    <row r="517" spans="1:7" ht="15.75" x14ac:dyDescent="0.25">
      <c r="A517" s="114">
        <v>490</v>
      </c>
      <c r="B517" s="139" t="s">
        <v>2507</v>
      </c>
      <c r="C517" s="120" t="s">
        <v>1943</v>
      </c>
      <c r="D517" s="94" t="s">
        <v>141</v>
      </c>
      <c r="E517" s="167"/>
      <c r="F517" s="122">
        <v>20000000</v>
      </c>
      <c r="G517" s="91"/>
    </row>
    <row r="518" spans="1:7" ht="15.75" x14ac:dyDescent="0.25">
      <c r="A518" s="114">
        <v>491</v>
      </c>
      <c r="B518" s="139" t="s">
        <v>2508</v>
      </c>
      <c r="C518" s="120" t="s">
        <v>1943</v>
      </c>
      <c r="D518" s="94" t="s">
        <v>141</v>
      </c>
      <c r="E518" s="167"/>
      <c r="F518" s="122">
        <v>20000000</v>
      </c>
      <c r="G518" s="91"/>
    </row>
    <row r="519" spans="1:7" ht="15.75" x14ac:dyDescent="0.25">
      <c r="A519" s="114">
        <v>492</v>
      </c>
      <c r="B519" s="139" t="s">
        <v>1615</v>
      </c>
      <c r="C519" s="120" t="s">
        <v>1943</v>
      </c>
      <c r="D519" s="94" t="s">
        <v>141</v>
      </c>
      <c r="E519" s="167"/>
      <c r="F519" s="122">
        <v>20000000</v>
      </c>
      <c r="G519" s="91"/>
    </row>
    <row r="520" spans="1:7" ht="15.75" x14ac:dyDescent="0.25">
      <c r="A520" s="114">
        <v>493</v>
      </c>
      <c r="B520" s="139" t="s">
        <v>2509</v>
      </c>
      <c r="C520" s="120" t="s">
        <v>1943</v>
      </c>
      <c r="D520" s="94" t="s">
        <v>141</v>
      </c>
      <c r="E520" s="167"/>
      <c r="F520" s="122">
        <v>20000000</v>
      </c>
      <c r="G520" s="91"/>
    </row>
    <row r="521" spans="1:7" ht="15.75" x14ac:dyDescent="0.25">
      <c r="A521" s="114">
        <v>494</v>
      </c>
      <c r="B521" s="139" t="s">
        <v>2510</v>
      </c>
      <c r="C521" s="120" t="s">
        <v>1943</v>
      </c>
      <c r="D521" s="94" t="s">
        <v>141</v>
      </c>
      <c r="E521" s="167"/>
      <c r="F521" s="122">
        <v>20000000</v>
      </c>
      <c r="G521" s="91"/>
    </row>
    <row r="522" spans="1:7" ht="15.75" x14ac:dyDescent="0.25">
      <c r="A522" s="114">
        <v>495</v>
      </c>
      <c r="B522" s="139" t="s">
        <v>2511</v>
      </c>
      <c r="C522" s="120" t="s">
        <v>1943</v>
      </c>
      <c r="D522" s="94" t="s">
        <v>141</v>
      </c>
      <c r="E522" s="167"/>
      <c r="F522" s="122">
        <v>20000000</v>
      </c>
      <c r="G522" s="91"/>
    </row>
    <row r="523" spans="1:7" ht="15.75" x14ac:dyDescent="0.25">
      <c r="A523" s="114">
        <v>496</v>
      </c>
      <c r="B523" s="139" t="s">
        <v>2470</v>
      </c>
      <c r="C523" s="120" t="s">
        <v>1943</v>
      </c>
      <c r="D523" s="94" t="s">
        <v>141</v>
      </c>
      <c r="E523" s="122">
        <v>40000000</v>
      </c>
      <c r="F523" s="166"/>
      <c r="G523" s="91"/>
    </row>
    <row r="524" spans="1:7" ht="15.75" x14ac:dyDescent="0.25">
      <c r="A524" s="114">
        <v>497</v>
      </c>
      <c r="B524" s="139" t="s">
        <v>2512</v>
      </c>
      <c r="C524" s="120" t="s">
        <v>1957</v>
      </c>
      <c r="D524" s="94" t="s">
        <v>2042</v>
      </c>
      <c r="E524" s="167"/>
      <c r="F524" s="122">
        <v>20000000</v>
      </c>
      <c r="G524" s="91"/>
    </row>
    <row r="525" spans="1:7" ht="15.75" x14ac:dyDescent="0.25">
      <c r="A525" s="114">
        <v>498</v>
      </c>
      <c r="B525" s="139" t="s">
        <v>1110</v>
      </c>
      <c r="C525" s="120" t="s">
        <v>1957</v>
      </c>
      <c r="D525" s="94" t="s">
        <v>2042</v>
      </c>
      <c r="E525" s="167"/>
      <c r="F525" s="122">
        <v>20000000</v>
      </c>
      <c r="G525" s="91"/>
    </row>
    <row r="526" spans="1:7" ht="15.75" x14ac:dyDescent="0.25">
      <c r="A526" s="114">
        <v>499</v>
      </c>
      <c r="B526" s="139" t="s">
        <v>2513</v>
      </c>
      <c r="C526" s="120" t="s">
        <v>1943</v>
      </c>
      <c r="D526" s="94" t="s">
        <v>2042</v>
      </c>
      <c r="E526" s="167"/>
      <c r="F526" s="122">
        <v>20000000</v>
      </c>
      <c r="G526" s="91"/>
    </row>
    <row r="527" spans="1:7" ht="15.75" x14ac:dyDescent="0.25">
      <c r="A527" s="114">
        <v>500</v>
      </c>
      <c r="B527" s="139" t="s">
        <v>2514</v>
      </c>
      <c r="C527" s="120" t="s">
        <v>1943</v>
      </c>
      <c r="D527" s="94" t="s">
        <v>2042</v>
      </c>
      <c r="E527" s="167"/>
      <c r="F527" s="122">
        <v>20000000</v>
      </c>
      <c r="G527" s="91"/>
    </row>
    <row r="528" spans="1:7" ht="15.75" x14ac:dyDescent="0.25">
      <c r="A528" s="114">
        <v>501</v>
      </c>
      <c r="B528" s="139" t="s">
        <v>217</v>
      </c>
      <c r="C528" s="120" t="s">
        <v>1943</v>
      </c>
      <c r="D528" s="94" t="s">
        <v>2042</v>
      </c>
      <c r="E528" s="167"/>
      <c r="F528" s="122">
        <v>20000000</v>
      </c>
      <c r="G528" s="91"/>
    </row>
    <row r="529" spans="1:7" ht="15.75" x14ac:dyDescent="0.25">
      <c r="A529" s="114">
        <v>502</v>
      </c>
      <c r="B529" s="139" t="s">
        <v>2515</v>
      </c>
      <c r="C529" s="120" t="s">
        <v>1943</v>
      </c>
      <c r="D529" s="94" t="s">
        <v>2042</v>
      </c>
      <c r="E529" s="167"/>
      <c r="F529" s="122">
        <v>20000000</v>
      </c>
      <c r="G529" s="91"/>
    </row>
    <row r="530" spans="1:7" ht="15.75" x14ac:dyDescent="0.25">
      <c r="A530" s="114">
        <v>503</v>
      </c>
      <c r="B530" s="139" t="s">
        <v>2516</v>
      </c>
      <c r="C530" s="120" t="s">
        <v>1943</v>
      </c>
      <c r="D530" s="94" t="s">
        <v>2042</v>
      </c>
      <c r="E530" s="167"/>
      <c r="F530" s="122">
        <v>20000000</v>
      </c>
      <c r="G530" s="91"/>
    </row>
    <row r="531" spans="1:7" ht="15.75" x14ac:dyDescent="0.25">
      <c r="A531" s="114">
        <v>504</v>
      </c>
      <c r="B531" s="139" t="s">
        <v>2517</v>
      </c>
      <c r="C531" s="120" t="s">
        <v>1943</v>
      </c>
      <c r="D531" s="94" t="s">
        <v>2042</v>
      </c>
      <c r="E531" s="167"/>
      <c r="F531" s="122">
        <v>20000000</v>
      </c>
      <c r="G531" s="91"/>
    </row>
    <row r="532" spans="1:7" ht="15.75" x14ac:dyDescent="0.25">
      <c r="A532" s="114">
        <v>505</v>
      </c>
      <c r="B532" s="139" t="s">
        <v>2518</v>
      </c>
      <c r="C532" s="120" t="s">
        <v>1943</v>
      </c>
      <c r="D532" s="94" t="s">
        <v>2483</v>
      </c>
      <c r="E532" s="167"/>
      <c r="F532" s="122">
        <v>20000000</v>
      </c>
      <c r="G532" s="91"/>
    </row>
    <row r="533" spans="1:7" ht="15.75" x14ac:dyDescent="0.25">
      <c r="A533" s="114">
        <v>506</v>
      </c>
      <c r="B533" s="139" t="s">
        <v>2519</v>
      </c>
      <c r="C533" s="120" t="s">
        <v>1943</v>
      </c>
      <c r="D533" s="94" t="s">
        <v>2483</v>
      </c>
      <c r="E533" s="167"/>
      <c r="F533" s="122">
        <v>20000000</v>
      </c>
      <c r="G533" s="91"/>
    </row>
    <row r="534" spans="1:7" ht="15.75" x14ac:dyDescent="0.25">
      <c r="A534" s="114">
        <v>507</v>
      </c>
      <c r="B534" s="139" t="s">
        <v>2520</v>
      </c>
      <c r="C534" s="120" t="s">
        <v>1943</v>
      </c>
      <c r="D534" s="94" t="s">
        <v>2483</v>
      </c>
      <c r="E534" s="167"/>
      <c r="F534" s="122">
        <v>20000000</v>
      </c>
      <c r="G534" s="91"/>
    </row>
    <row r="535" spans="1:7" ht="15.75" x14ac:dyDescent="0.25">
      <c r="A535" s="114">
        <v>508</v>
      </c>
      <c r="B535" s="139" t="s">
        <v>2521</v>
      </c>
      <c r="C535" s="120" t="s">
        <v>1943</v>
      </c>
      <c r="D535" s="94" t="s">
        <v>2483</v>
      </c>
      <c r="E535" s="167"/>
      <c r="F535" s="122">
        <v>20000000</v>
      </c>
      <c r="G535" s="91"/>
    </row>
    <row r="536" spans="1:7" ht="15.75" x14ac:dyDescent="0.25">
      <c r="A536" s="114">
        <v>509</v>
      </c>
      <c r="B536" s="139" t="s">
        <v>2522</v>
      </c>
      <c r="C536" s="120" t="s">
        <v>1943</v>
      </c>
      <c r="D536" s="94" t="s">
        <v>2483</v>
      </c>
      <c r="E536" s="167"/>
      <c r="F536" s="122">
        <v>20000000</v>
      </c>
      <c r="G536" s="91"/>
    </row>
    <row r="537" spans="1:7" ht="15.75" x14ac:dyDescent="0.25">
      <c r="A537" s="114">
        <v>510</v>
      </c>
      <c r="B537" s="139" t="s">
        <v>2523</v>
      </c>
      <c r="C537" s="120" t="s">
        <v>1943</v>
      </c>
      <c r="D537" s="94" t="s">
        <v>2483</v>
      </c>
      <c r="E537" s="167"/>
      <c r="F537" s="122">
        <v>20000000</v>
      </c>
      <c r="G537" s="91"/>
    </row>
    <row r="538" spans="1:7" ht="15.75" x14ac:dyDescent="0.25">
      <c r="A538" s="114">
        <v>511</v>
      </c>
      <c r="B538" s="139" t="s">
        <v>2524</v>
      </c>
      <c r="C538" s="120" t="s">
        <v>1943</v>
      </c>
      <c r="D538" s="94" t="s">
        <v>2525</v>
      </c>
      <c r="E538" s="122">
        <v>40000000</v>
      </c>
      <c r="F538" s="166"/>
      <c r="G538" s="91"/>
    </row>
    <row r="539" spans="1:7" ht="15.75" x14ac:dyDescent="0.25">
      <c r="A539" s="114">
        <v>512</v>
      </c>
      <c r="B539" s="139" t="s">
        <v>2526</v>
      </c>
      <c r="C539" s="120" t="s">
        <v>1943</v>
      </c>
      <c r="D539" s="94" t="s">
        <v>2486</v>
      </c>
      <c r="E539" s="122">
        <v>40000000</v>
      </c>
      <c r="F539" s="166"/>
      <c r="G539" s="91"/>
    </row>
    <row r="540" spans="1:7" ht="15.75" x14ac:dyDescent="0.25">
      <c r="A540" s="114">
        <v>513</v>
      </c>
      <c r="B540" s="139" t="s">
        <v>2527</v>
      </c>
      <c r="C540" s="120" t="s">
        <v>1943</v>
      </c>
      <c r="D540" s="94" t="s">
        <v>2486</v>
      </c>
      <c r="E540" s="167"/>
      <c r="F540" s="122">
        <v>20000000</v>
      </c>
      <c r="G540" s="91"/>
    </row>
    <row r="541" spans="1:7" ht="15.75" x14ac:dyDescent="0.25">
      <c r="A541" s="114">
        <v>514</v>
      </c>
      <c r="B541" s="139" t="s">
        <v>2528</v>
      </c>
      <c r="C541" s="120" t="s">
        <v>1943</v>
      </c>
      <c r="D541" s="94" t="s">
        <v>2486</v>
      </c>
      <c r="E541" s="167"/>
      <c r="F541" s="122">
        <v>20000000</v>
      </c>
      <c r="G541" s="91"/>
    </row>
    <row r="542" spans="1:7" ht="15.75" x14ac:dyDescent="0.25">
      <c r="A542" s="114">
        <v>515</v>
      </c>
      <c r="B542" s="139" t="s">
        <v>2529</v>
      </c>
      <c r="C542" s="120" t="s">
        <v>1943</v>
      </c>
      <c r="D542" s="94" t="s">
        <v>2486</v>
      </c>
      <c r="E542" s="167"/>
      <c r="F542" s="122">
        <v>20000000</v>
      </c>
      <c r="G542" s="91"/>
    </row>
    <row r="543" spans="1:7" ht="15.75" x14ac:dyDescent="0.25">
      <c r="A543" s="114">
        <v>516</v>
      </c>
      <c r="B543" s="139" t="s">
        <v>2530</v>
      </c>
      <c r="C543" s="120" t="s">
        <v>1943</v>
      </c>
      <c r="D543" s="94" t="s">
        <v>2055</v>
      </c>
      <c r="E543" s="122">
        <v>40000000</v>
      </c>
      <c r="F543" s="166"/>
      <c r="G543" s="91"/>
    </row>
    <row r="544" spans="1:7" ht="15.75" x14ac:dyDescent="0.25">
      <c r="A544" s="114">
        <v>517</v>
      </c>
      <c r="B544" s="139" t="s">
        <v>2531</v>
      </c>
      <c r="C544" s="120" t="s">
        <v>1943</v>
      </c>
      <c r="D544" s="94" t="s">
        <v>2055</v>
      </c>
      <c r="E544" s="122">
        <v>40000000</v>
      </c>
      <c r="F544" s="166"/>
      <c r="G544" s="91"/>
    </row>
    <row r="545" spans="1:7" ht="15.75" x14ac:dyDescent="0.25">
      <c r="A545" s="114">
        <v>518</v>
      </c>
      <c r="B545" s="139" t="s">
        <v>2532</v>
      </c>
      <c r="C545" s="120" t="s">
        <v>1943</v>
      </c>
      <c r="D545" s="94" t="s">
        <v>2055</v>
      </c>
      <c r="E545" s="122">
        <v>40000000</v>
      </c>
      <c r="F545" s="166"/>
      <c r="G545" s="91"/>
    </row>
    <row r="546" spans="1:7" ht="15.75" x14ac:dyDescent="0.25">
      <c r="A546" s="114">
        <v>519</v>
      </c>
      <c r="B546" s="139" t="s">
        <v>2533</v>
      </c>
      <c r="C546" s="120" t="s">
        <v>1943</v>
      </c>
      <c r="D546" s="94" t="s">
        <v>2055</v>
      </c>
      <c r="E546" s="167"/>
      <c r="F546" s="122">
        <v>20000000</v>
      </c>
      <c r="G546" s="91"/>
    </row>
    <row r="547" spans="1:7" ht="15.75" x14ac:dyDescent="0.25">
      <c r="A547" s="114">
        <v>520</v>
      </c>
      <c r="B547" s="139" t="s">
        <v>2534</v>
      </c>
      <c r="C547" s="120" t="s">
        <v>1943</v>
      </c>
      <c r="D547" s="94" t="s">
        <v>2055</v>
      </c>
      <c r="E547" s="122">
        <v>40000000</v>
      </c>
      <c r="F547" s="166"/>
      <c r="G547" s="91"/>
    </row>
    <row r="548" spans="1:7" ht="15.75" x14ac:dyDescent="0.25">
      <c r="A548" s="114">
        <v>521</v>
      </c>
      <c r="B548" s="139" t="s">
        <v>2535</v>
      </c>
      <c r="C548" s="120" t="s">
        <v>1943</v>
      </c>
      <c r="D548" s="94" t="s">
        <v>2055</v>
      </c>
      <c r="E548" s="122">
        <v>40000000</v>
      </c>
      <c r="F548" s="166"/>
      <c r="G548" s="91"/>
    </row>
    <row r="549" spans="1:7" ht="15.75" x14ac:dyDescent="0.25">
      <c r="A549" s="114">
        <v>522</v>
      </c>
      <c r="B549" s="139" t="s">
        <v>2536</v>
      </c>
      <c r="C549" s="120" t="s">
        <v>1943</v>
      </c>
      <c r="D549" s="94" t="s">
        <v>2055</v>
      </c>
      <c r="E549" s="122">
        <v>40000000</v>
      </c>
      <c r="F549" s="166"/>
      <c r="G549" s="91"/>
    </row>
    <row r="550" spans="1:7" ht="15.75" x14ac:dyDescent="0.25">
      <c r="A550" s="114">
        <v>523</v>
      </c>
      <c r="B550" s="139" t="s">
        <v>2537</v>
      </c>
      <c r="C550" s="120" t="s">
        <v>1943</v>
      </c>
      <c r="D550" s="94" t="s">
        <v>2055</v>
      </c>
      <c r="E550" s="122">
        <v>40000000</v>
      </c>
      <c r="F550" s="166"/>
      <c r="G550" s="91"/>
    </row>
    <row r="551" spans="1:7" ht="15.75" x14ac:dyDescent="0.25">
      <c r="A551" s="114">
        <v>524</v>
      </c>
      <c r="B551" s="139" t="s">
        <v>2538</v>
      </c>
      <c r="C551" s="120" t="s">
        <v>1943</v>
      </c>
      <c r="D551" s="94" t="s">
        <v>2055</v>
      </c>
      <c r="E551" s="122">
        <v>40000000</v>
      </c>
      <c r="F551" s="166"/>
      <c r="G551" s="91"/>
    </row>
    <row r="552" spans="1:7" ht="15.75" x14ac:dyDescent="0.25">
      <c r="A552" s="114">
        <v>525</v>
      </c>
      <c r="B552" s="139" t="s">
        <v>2539</v>
      </c>
      <c r="C552" s="120" t="s">
        <v>1943</v>
      </c>
      <c r="D552" s="94" t="s">
        <v>2540</v>
      </c>
      <c r="E552" s="167"/>
      <c r="F552" s="122">
        <v>20000000</v>
      </c>
      <c r="G552" s="91"/>
    </row>
    <row r="553" spans="1:7" ht="15.75" x14ac:dyDescent="0.25">
      <c r="A553" s="114">
        <v>526</v>
      </c>
      <c r="B553" s="139" t="s">
        <v>2541</v>
      </c>
      <c r="C553" s="120" t="s">
        <v>1943</v>
      </c>
      <c r="D553" s="94" t="s">
        <v>2540</v>
      </c>
      <c r="E553" s="167"/>
      <c r="F553" s="122">
        <v>20000000</v>
      </c>
      <c r="G553" s="91"/>
    </row>
    <row r="554" spans="1:7" ht="15.75" x14ac:dyDescent="0.25">
      <c r="A554" s="114">
        <v>527</v>
      </c>
      <c r="B554" s="139" t="s">
        <v>2479</v>
      </c>
      <c r="C554" s="120" t="s">
        <v>1943</v>
      </c>
      <c r="D554" s="94" t="s">
        <v>141</v>
      </c>
      <c r="E554" s="167"/>
      <c r="F554" s="122">
        <v>20000000</v>
      </c>
      <c r="G554" s="91"/>
    </row>
    <row r="555" spans="1:7" ht="15.75" x14ac:dyDescent="0.25">
      <c r="A555" s="114">
        <v>528</v>
      </c>
      <c r="B555" s="139" t="s">
        <v>2542</v>
      </c>
      <c r="C555" s="120" t="s">
        <v>1943</v>
      </c>
      <c r="D555" s="94" t="s">
        <v>141</v>
      </c>
      <c r="E555" s="167"/>
      <c r="F555" s="122">
        <v>20000000</v>
      </c>
      <c r="G555" s="91"/>
    </row>
    <row r="556" spans="1:7" ht="15.75" x14ac:dyDescent="0.25">
      <c r="A556" s="114">
        <v>529</v>
      </c>
      <c r="B556" s="139" t="s">
        <v>2543</v>
      </c>
      <c r="C556" s="120" t="s">
        <v>1943</v>
      </c>
      <c r="D556" s="94" t="s">
        <v>141</v>
      </c>
      <c r="E556" s="122">
        <v>40000000</v>
      </c>
      <c r="F556" s="166"/>
      <c r="G556" s="91"/>
    </row>
    <row r="557" spans="1:7" ht="15.75" x14ac:dyDescent="0.25">
      <c r="A557" s="114">
        <v>530</v>
      </c>
      <c r="B557" s="139" t="s">
        <v>2544</v>
      </c>
      <c r="C557" s="120" t="s">
        <v>1943</v>
      </c>
      <c r="D557" s="94" t="s">
        <v>141</v>
      </c>
      <c r="E557" s="122">
        <v>40000000</v>
      </c>
      <c r="F557" s="166"/>
      <c r="G557" s="91"/>
    </row>
    <row r="558" spans="1:7" ht="15.75" x14ac:dyDescent="0.25">
      <c r="A558" s="114">
        <v>531</v>
      </c>
      <c r="B558" s="139" t="s">
        <v>2545</v>
      </c>
      <c r="C558" s="120" t="s">
        <v>1943</v>
      </c>
      <c r="D558" s="94" t="s">
        <v>2486</v>
      </c>
      <c r="E558" s="122">
        <v>40000000</v>
      </c>
      <c r="F558" s="166"/>
      <c r="G558" s="91"/>
    </row>
    <row r="559" spans="1:7" ht="15.75" x14ac:dyDescent="0.25">
      <c r="A559" s="114">
        <v>532</v>
      </c>
      <c r="B559" s="139" t="s">
        <v>2546</v>
      </c>
      <c r="C559" s="120" t="s">
        <v>1943</v>
      </c>
      <c r="D559" s="94" t="s">
        <v>2053</v>
      </c>
      <c r="E559" s="122"/>
      <c r="F559" s="122">
        <v>20000000</v>
      </c>
      <c r="G559" s="91"/>
    </row>
    <row r="560" spans="1:7" ht="15.75" x14ac:dyDescent="0.25">
      <c r="A560" s="114">
        <v>533</v>
      </c>
      <c r="B560" s="91" t="s">
        <v>2547</v>
      </c>
      <c r="C560" s="120" t="s">
        <v>1943</v>
      </c>
      <c r="D560" s="94" t="s">
        <v>1999</v>
      </c>
      <c r="E560" s="122"/>
      <c r="F560" s="122">
        <v>20000000</v>
      </c>
      <c r="G560" s="91"/>
    </row>
    <row r="561" spans="1:7" ht="15.75" x14ac:dyDescent="0.25">
      <c r="A561" s="114">
        <v>534</v>
      </c>
      <c r="B561" s="91" t="s">
        <v>514</v>
      </c>
      <c r="C561" s="120" t="s">
        <v>1943</v>
      </c>
      <c r="D561" s="94" t="s">
        <v>1999</v>
      </c>
      <c r="E561" s="122"/>
      <c r="F561" s="122">
        <v>20000000</v>
      </c>
      <c r="G561" s="91"/>
    </row>
    <row r="562" spans="1:7" ht="15.75" x14ac:dyDescent="0.25">
      <c r="A562" s="115" t="s">
        <v>1336</v>
      </c>
      <c r="B562" s="117" t="s">
        <v>2089</v>
      </c>
      <c r="C562" s="115"/>
      <c r="D562" s="94"/>
      <c r="E562" s="137">
        <f>SUM(E563:E638)</f>
        <v>1560000000</v>
      </c>
      <c r="F562" s="137">
        <f>SUM(F563:F638)</f>
        <v>740000000</v>
      </c>
      <c r="G562" s="91"/>
    </row>
    <row r="563" spans="1:7" ht="15.75" x14ac:dyDescent="0.25">
      <c r="A563" s="114">
        <v>535</v>
      </c>
      <c r="B563" s="91" t="s">
        <v>2548</v>
      </c>
      <c r="C563" s="120" t="s">
        <v>1943</v>
      </c>
      <c r="D563" s="94" t="s">
        <v>2096</v>
      </c>
      <c r="E563" s="122">
        <v>40000000</v>
      </c>
      <c r="F563" s="122"/>
      <c r="G563" s="91"/>
    </row>
    <row r="564" spans="1:7" ht="15.75" x14ac:dyDescent="0.25">
      <c r="A564" s="114">
        <v>536</v>
      </c>
      <c r="B564" s="91" t="s">
        <v>2549</v>
      </c>
      <c r="C564" s="120" t="s">
        <v>1957</v>
      </c>
      <c r="D564" s="94" t="s">
        <v>1948</v>
      </c>
      <c r="E564" s="122"/>
      <c r="F564" s="122">
        <v>20000000</v>
      </c>
      <c r="G564" s="91"/>
    </row>
    <row r="565" spans="1:7" ht="15.75" x14ac:dyDescent="0.25">
      <c r="A565" s="114">
        <v>537</v>
      </c>
      <c r="B565" s="91" t="s">
        <v>2550</v>
      </c>
      <c r="C565" s="120" t="s">
        <v>1943</v>
      </c>
      <c r="D565" s="94" t="s">
        <v>1948</v>
      </c>
      <c r="E565" s="122"/>
      <c r="F565" s="122">
        <v>20000000</v>
      </c>
      <c r="G565" s="91"/>
    </row>
    <row r="566" spans="1:7" ht="15.75" x14ac:dyDescent="0.25">
      <c r="A566" s="114">
        <v>538</v>
      </c>
      <c r="B566" s="91" t="s">
        <v>2551</v>
      </c>
      <c r="C566" s="120" t="s">
        <v>1943</v>
      </c>
      <c r="D566" s="94" t="s">
        <v>1948</v>
      </c>
      <c r="E566" s="122"/>
      <c r="F566" s="122">
        <v>20000000</v>
      </c>
      <c r="G566" s="91"/>
    </row>
    <row r="567" spans="1:7" ht="15.75" x14ac:dyDescent="0.25">
      <c r="A567" s="114">
        <v>539</v>
      </c>
      <c r="B567" s="91" t="s">
        <v>2552</v>
      </c>
      <c r="C567" s="120" t="s">
        <v>1943</v>
      </c>
      <c r="D567" s="94" t="s">
        <v>1948</v>
      </c>
      <c r="E567" s="122"/>
      <c r="F567" s="122">
        <v>20000000</v>
      </c>
      <c r="G567" s="91"/>
    </row>
    <row r="568" spans="1:7" ht="15.75" x14ac:dyDescent="0.25">
      <c r="A568" s="114">
        <v>540</v>
      </c>
      <c r="B568" s="91" t="s">
        <v>2553</v>
      </c>
      <c r="C568" s="120" t="s">
        <v>1957</v>
      </c>
      <c r="D568" s="94" t="s">
        <v>1948</v>
      </c>
      <c r="E568" s="122"/>
      <c r="F568" s="122">
        <v>20000000</v>
      </c>
      <c r="G568" s="91"/>
    </row>
    <row r="569" spans="1:7" ht="15.75" x14ac:dyDescent="0.25">
      <c r="A569" s="114">
        <v>541</v>
      </c>
      <c r="B569" s="91" t="s">
        <v>2554</v>
      </c>
      <c r="C569" s="120" t="s">
        <v>1943</v>
      </c>
      <c r="D569" s="94" t="s">
        <v>1948</v>
      </c>
      <c r="E569" s="122">
        <v>40000000</v>
      </c>
      <c r="F569" s="122"/>
      <c r="G569" s="91"/>
    </row>
    <row r="570" spans="1:7" ht="15.75" x14ac:dyDescent="0.25">
      <c r="A570" s="114">
        <v>542</v>
      </c>
      <c r="B570" s="91" t="s">
        <v>2555</v>
      </c>
      <c r="C570" s="120" t="s">
        <v>1943</v>
      </c>
      <c r="D570" s="94" t="s">
        <v>1948</v>
      </c>
      <c r="E570" s="122"/>
      <c r="F570" s="122">
        <v>20000000</v>
      </c>
      <c r="G570" s="91"/>
    </row>
    <row r="571" spans="1:7" ht="15.75" x14ac:dyDescent="0.25">
      <c r="A571" s="114">
        <v>543</v>
      </c>
      <c r="B571" s="91" t="s">
        <v>2556</v>
      </c>
      <c r="C571" s="114" t="s">
        <v>2015</v>
      </c>
      <c r="D571" s="94" t="s">
        <v>1948</v>
      </c>
      <c r="E571" s="122"/>
      <c r="F571" s="122">
        <v>20000000</v>
      </c>
      <c r="G571" s="91"/>
    </row>
    <row r="572" spans="1:7" ht="15.75" x14ac:dyDescent="0.25">
      <c r="A572" s="114">
        <v>544</v>
      </c>
      <c r="B572" s="91" t="s">
        <v>2557</v>
      </c>
      <c r="C572" s="120" t="s">
        <v>1943</v>
      </c>
      <c r="D572" s="94" t="s">
        <v>2104</v>
      </c>
      <c r="E572" s="122">
        <v>40000000</v>
      </c>
      <c r="F572" s="122"/>
      <c r="G572" s="91"/>
    </row>
    <row r="573" spans="1:7" ht="15.75" x14ac:dyDescent="0.25">
      <c r="A573" s="114">
        <v>545</v>
      </c>
      <c r="B573" s="91" t="s">
        <v>2558</v>
      </c>
      <c r="C573" s="120" t="s">
        <v>1943</v>
      </c>
      <c r="D573" s="94" t="s">
        <v>2104</v>
      </c>
      <c r="E573" s="122">
        <v>40000000</v>
      </c>
      <c r="F573" s="122"/>
      <c r="G573" s="91"/>
    </row>
    <row r="574" spans="1:7" ht="15.75" x14ac:dyDescent="0.25">
      <c r="A574" s="114">
        <v>546</v>
      </c>
      <c r="B574" s="91" t="s">
        <v>585</v>
      </c>
      <c r="C574" s="120" t="s">
        <v>1943</v>
      </c>
      <c r="D574" s="94" t="s">
        <v>1946</v>
      </c>
      <c r="E574" s="122">
        <v>40000000</v>
      </c>
      <c r="F574" s="122"/>
      <c r="G574" s="91"/>
    </row>
    <row r="575" spans="1:7" ht="15.75" x14ac:dyDescent="0.25">
      <c r="A575" s="114">
        <v>547</v>
      </c>
      <c r="B575" s="91" t="s">
        <v>2559</v>
      </c>
      <c r="C575" s="120" t="s">
        <v>1943</v>
      </c>
      <c r="D575" s="94" t="s">
        <v>1946</v>
      </c>
      <c r="E575" s="122"/>
      <c r="F575" s="122">
        <v>20000000</v>
      </c>
      <c r="G575" s="91"/>
    </row>
    <row r="576" spans="1:7" ht="15.75" x14ac:dyDescent="0.25">
      <c r="A576" s="114">
        <v>548</v>
      </c>
      <c r="B576" s="91" t="s">
        <v>2560</v>
      </c>
      <c r="C576" s="120" t="s">
        <v>1943</v>
      </c>
      <c r="D576" s="94" t="s">
        <v>1946</v>
      </c>
      <c r="E576" s="122"/>
      <c r="F576" s="122">
        <v>20000000</v>
      </c>
      <c r="G576" s="91"/>
    </row>
    <row r="577" spans="1:7" ht="15.75" x14ac:dyDescent="0.25">
      <c r="A577" s="114">
        <v>549</v>
      </c>
      <c r="B577" s="91" t="s">
        <v>2561</v>
      </c>
      <c r="C577" s="120" t="s">
        <v>1943</v>
      </c>
      <c r="D577" s="94" t="s">
        <v>2562</v>
      </c>
      <c r="E577" s="122"/>
      <c r="F577" s="122">
        <v>20000000</v>
      </c>
      <c r="G577" s="91"/>
    </row>
    <row r="578" spans="1:7" ht="15.75" x14ac:dyDescent="0.25">
      <c r="A578" s="114">
        <v>550</v>
      </c>
      <c r="B578" s="91" t="s">
        <v>2563</v>
      </c>
      <c r="C578" s="120" t="s">
        <v>1943</v>
      </c>
      <c r="D578" s="94" t="s">
        <v>1952</v>
      </c>
      <c r="E578" s="122"/>
      <c r="F578" s="122">
        <v>20000000</v>
      </c>
      <c r="G578" s="91"/>
    </row>
    <row r="579" spans="1:7" ht="15.75" x14ac:dyDescent="0.25">
      <c r="A579" s="114">
        <v>551</v>
      </c>
      <c r="B579" s="91" t="s">
        <v>2564</v>
      </c>
      <c r="C579" s="120" t="s">
        <v>1943</v>
      </c>
      <c r="D579" s="94" t="s">
        <v>1952</v>
      </c>
      <c r="E579" s="122"/>
      <c r="F579" s="122">
        <v>20000000</v>
      </c>
      <c r="G579" s="91"/>
    </row>
    <row r="580" spans="1:7" ht="15.75" x14ac:dyDescent="0.25">
      <c r="A580" s="114">
        <v>552</v>
      </c>
      <c r="B580" s="91" t="s">
        <v>2565</v>
      </c>
      <c r="C580" s="120" t="s">
        <v>1943</v>
      </c>
      <c r="D580" s="94" t="s">
        <v>1952</v>
      </c>
      <c r="E580" s="122"/>
      <c r="F580" s="122">
        <v>20000000</v>
      </c>
      <c r="G580" s="91"/>
    </row>
    <row r="581" spans="1:7" ht="15.75" x14ac:dyDescent="0.25">
      <c r="A581" s="114">
        <v>553</v>
      </c>
      <c r="B581" s="91" t="s">
        <v>2566</v>
      </c>
      <c r="C581" s="120" t="s">
        <v>1924</v>
      </c>
      <c r="D581" s="94" t="s">
        <v>2099</v>
      </c>
      <c r="E581" s="122">
        <v>40000000</v>
      </c>
      <c r="F581" s="122"/>
      <c r="G581" s="91"/>
    </row>
    <row r="582" spans="1:7" ht="15.75" x14ac:dyDescent="0.25">
      <c r="A582" s="114">
        <v>554</v>
      </c>
      <c r="B582" s="91" t="s">
        <v>2567</v>
      </c>
      <c r="C582" s="120" t="s">
        <v>1943</v>
      </c>
      <c r="D582" s="94" t="s">
        <v>2099</v>
      </c>
      <c r="E582" s="122">
        <v>40000000</v>
      </c>
      <c r="F582" s="122"/>
      <c r="G582" s="91"/>
    </row>
    <row r="583" spans="1:7" ht="15.75" x14ac:dyDescent="0.25">
      <c r="A583" s="114">
        <v>555</v>
      </c>
      <c r="B583" s="91" t="s">
        <v>2568</v>
      </c>
      <c r="C583" s="120" t="s">
        <v>1957</v>
      </c>
      <c r="D583" s="94" t="s">
        <v>2099</v>
      </c>
      <c r="E583" s="122">
        <v>40000000</v>
      </c>
      <c r="F583" s="122"/>
      <c r="G583" s="91"/>
    </row>
    <row r="584" spans="1:7" ht="15.75" x14ac:dyDescent="0.25">
      <c r="A584" s="114">
        <v>556</v>
      </c>
      <c r="B584" s="91" t="s">
        <v>2569</v>
      </c>
      <c r="C584" s="120" t="s">
        <v>1943</v>
      </c>
      <c r="D584" s="94" t="s">
        <v>2099</v>
      </c>
      <c r="E584" s="122">
        <v>40000000</v>
      </c>
      <c r="F584" s="122"/>
      <c r="G584" s="91"/>
    </row>
    <row r="585" spans="1:7" ht="15.75" x14ac:dyDescent="0.25">
      <c r="A585" s="114">
        <v>557</v>
      </c>
      <c r="B585" s="91" t="s">
        <v>2570</v>
      </c>
      <c r="C585" s="120" t="s">
        <v>1943</v>
      </c>
      <c r="D585" s="94" t="s">
        <v>2099</v>
      </c>
      <c r="E585" s="122"/>
      <c r="F585" s="122">
        <v>20000000</v>
      </c>
      <c r="G585" s="91"/>
    </row>
    <row r="586" spans="1:7" ht="15.75" x14ac:dyDescent="0.25">
      <c r="A586" s="114">
        <v>558</v>
      </c>
      <c r="B586" s="91" t="s">
        <v>2571</v>
      </c>
      <c r="C586" s="120" t="s">
        <v>1943</v>
      </c>
      <c r="D586" s="94" t="s">
        <v>891</v>
      </c>
      <c r="E586" s="122">
        <v>40000000</v>
      </c>
      <c r="F586" s="122"/>
      <c r="G586" s="91"/>
    </row>
    <row r="587" spans="1:7" ht="15.75" x14ac:dyDescent="0.25">
      <c r="A587" s="114">
        <v>559</v>
      </c>
      <c r="B587" s="91" t="s">
        <v>2572</v>
      </c>
      <c r="C587" s="120" t="s">
        <v>1943</v>
      </c>
      <c r="D587" s="94" t="s">
        <v>891</v>
      </c>
      <c r="E587" s="122">
        <v>40000000</v>
      </c>
      <c r="F587" s="122"/>
      <c r="G587" s="91"/>
    </row>
    <row r="588" spans="1:7" ht="15.75" x14ac:dyDescent="0.25">
      <c r="A588" s="114">
        <v>560</v>
      </c>
      <c r="B588" s="91" t="s">
        <v>2573</v>
      </c>
      <c r="C588" s="120" t="s">
        <v>1943</v>
      </c>
      <c r="D588" s="94" t="s">
        <v>1944</v>
      </c>
      <c r="E588" s="122"/>
      <c r="F588" s="122">
        <v>20000000</v>
      </c>
      <c r="G588" s="91"/>
    </row>
    <row r="589" spans="1:7" ht="15.75" x14ac:dyDescent="0.25">
      <c r="A589" s="114">
        <v>561</v>
      </c>
      <c r="B589" s="91" t="s">
        <v>2574</v>
      </c>
      <c r="C589" s="120" t="s">
        <v>1943</v>
      </c>
      <c r="D589" s="94" t="s">
        <v>1944</v>
      </c>
      <c r="E589" s="122"/>
      <c r="F589" s="122">
        <v>20000000</v>
      </c>
      <c r="G589" s="91"/>
    </row>
    <row r="590" spans="1:7" ht="15.75" x14ac:dyDescent="0.25">
      <c r="A590" s="114">
        <v>562</v>
      </c>
      <c r="B590" s="91" t="s">
        <v>2575</v>
      </c>
      <c r="C590" s="120" t="s">
        <v>1943</v>
      </c>
      <c r="D590" s="94" t="s">
        <v>1999</v>
      </c>
      <c r="E590" s="122"/>
      <c r="F590" s="122">
        <v>20000000</v>
      </c>
      <c r="G590" s="91"/>
    </row>
    <row r="591" spans="1:7" ht="15.75" x14ac:dyDescent="0.25">
      <c r="A591" s="114">
        <v>563</v>
      </c>
      <c r="B591" s="91" t="s">
        <v>2576</v>
      </c>
      <c r="C591" s="120" t="s">
        <v>1943</v>
      </c>
      <c r="D591" s="94" t="s">
        <v>1944</v>
      </c>
      <c r="E591" s="122">
        <v>40000000</v>
      </c>
      <c r="F591" s="122"/>
      <c r="G591" s="91"/>
    </row>
    <row r="592" spans="1:7" ht="15.75" x14ac:dyDescent="0.25">
      <c r="A592" s="114">
        <v>564</v>
      </c>
      <c r="B592" s="91" t="s">
        <v>2577</v>
      </c>
      <c r="C592" s="120" t="s">
        <v>1943</v>
      </c>
      <c r="D592" s="94" t="s">
        <v>1848</v>
      </c>
      <c r="E592" s="122">
        <v>40000000</v>
      </c>
      <c r="F592" s="122"/>
      <c r="G592" s="91"/>
    </row>
    <row r="593" spans="1:7" ht="15.75" x14ac:dyDescent="0.25">
      <c r="A593" s="114">
        <v>565</v>
      </c>
      <c r="B593" s="91" t="s">
        <v>2578</v>
      </c>
      <c r="C593" s="120" t="s">
        <v>1957</v>
      </c>
      <c r="D593" s="94" t="s">
        <v>1958</v>
      </c>
      <c r="E593" s="122">
        <v>40000000</v>
      </c>
      <c r="F593" s="122"/>
      <c r="G593" s="91"/>
    </row>
    <row r="594" spans="1:7" ht="15.75" x14ac:dyDescent="0.25">
      <c r="A594" s="114">
        <v>566</v>
      </c>
      <c r="B594" s="91" t="s">
        <v>2579</v>
      </c>
      <c r="C594" s="120" t="s">
        <v>1943</v>
      </c>
      <c r="D594" s="94" t="s">
        <v>1958</v>
      </c>
      <c r="E594" s="122"/>
      <c r="F594" s="122">
        <v>20000000</v>
      </c>
      <c r="G594" s="91"/>
    </row>
    <row r="595" spans="1:7" ht="15.75" x14ac:dyDescent="0.25">
      <c r="A595" s="114">
        <v>567</v>
      </c>
      <c r="B595" s="91" t="s">
        <v>2580</v>
      </c>
      <c r="C595" s="120" t="s">
        <v>1943</v>
      </c>
      <c r="D595" s="94" t="s">
        <v>1999</v>
      </c>
      <c r="E595" s="122">
        <v>40000000</v>
      </c>
      <c r="F595" s="122"/>
      <c r="G595" s="91"/>
    </row>
    <row r="596" spans="1:7" ht="15.75" x14ac:dyDescent="0.25">
      <c r="A596" s="114">
        <v>568</v>
      </c>
      <c r="B596" s="91" t="s">
        <v>2581</v>
      </c>
      <c r="C596" s="120" t="s">
        <v>1943</v>
      </c>
      <c r="D596" s="94" t="s">
        <v>1999</v>
      </c>
      <c r="E596" s="122">
        <v>40000000</v>
      </c>
      <c r="F596" s="122"/>
      <c r="G596" s="91"/>
    </row>
    <row r="597" spans="1:7" ht="15.75" x14ac:dyDescent="0.25">
      <c r="A597" s="114">
        <v>569</v>
      </c>
      <c r="B597" s="91" t="s">
        <v>2582</v>
      </c>
      <c r="C597" s="120" t="s">
        <v>1943</v>
      </c>
      <c r="D597" s="94" t="s">
        <v>1999</v>
      </c>
      <c r="E597" s="122"/>
      <c r="F597" s="122">
        <v>20000000</v>
      </c>
      <c r="G597" s="91"/>
    </row>
    <row r="598" spans="1:7" ht="15.75" x14ac:dyDescent="0.25">
      <c r="A598" s="114">
        <v>570</v>
      </c>
      <c r="B598" s="91" t="s">
        <v>2583</v>
      </c>
      <c r="C598" s="120" t="s">
        <v>1943</v>
      </c>
      <c r="D598" s="94" t="s">
        <v>2094</v>
      </c>
      <c r="E598" s="122">
        <v>40000000</v>
      </c>
      <c r="F598" s="122"/>
      <c r="G598" s="91"/>
    </row>
    <row r="599" spans="1:7" ht="15.75" x14ac:dyDescent="0.25">
      <c r="A599" s="114">
        <v>571</v>
      </c>
      <c r="B599" s="91" t="s">
        <v>566</v>
      </c>
      <c r="C599" s="120" t="s">
        <v>1943</v>
      </c>
      <c r="D599" s="94" t="s">
        <v>2094</v>
      </c>
      <c r="E599" s="122">
        <v>40000000</v>
      </c>
      <c r="F599" s="122"/>
      <c r="G599" s="91"/>
    </row>
    <row r="600" spans="1:7" ht="15.75" x14ac:dyDescent="0.25">
      <c r="A600" s="114">
        <v>572</v>
      </c>
      <c r="B600" s="91" t="s">
        <v>2584</v>
      </c>
      <c r="C600" s="120" t="s">
        <v>1943</v>
      </c>
      <c r="D600" s="94" t="s">
        <v>1466</v>
      </c>
      <c r="E600" s="122">
        <v>40000000</v>
      </c>
      <c r="F600" s="122"/>
      <c r="G600" s="91"/>
    </row>
    <row r="601" spans="1:7" ht="15.75" x14ac:dyDescent="0.25">
      <c r="A601" s="114">
        <v>573</v>
      </c>
      <c r="B601" s="91" t="s">
        <v>2585</v>
      </c>
      <c r="C601" s="120" t="s">
        <v>1943</v>
      </c>
      <c r="D601" s="94" t="s">
        <v>2092</v>
      </c>
      <c r="E601" s="122">
        <v>40000000</v>
      </c>
      <c r="F601" s="122"/>
      <c r="G601" s="91"/>
    </row>
    <row r="602" spans="1:7" ht="15.75" x14ac:dyDescent="0.25">
      <c r="A602" s="114">
        <v>574</v>
      </c>
      <c r="B602" s="91" t="s">
        <v>2586</v>
      </c>
      <c r="C602" s="120" t="s">
        <v>1943</v>
      </c>
      <c r="D602" s="94" t="s">
        <v>2124</v>
      </c>
      <c r="E602" s="122"/>
      <c r="F602" s="122">
        <v>20000000</v>
      </c>
      <c r="G602" s="91"/>
    </row>
    <row r="603" spans="1:7" ht="15.75" x14ac:dyDescent="0.25">
      <c r="A603" s="114">
        <v>575</v>
      </c>
      <c r="B603" s="91" t="s">
        <v>1534</v>
      </c>
      <c r="C603" s="120" t="s">
        <v>1943</v>
      </c>
      <c r="D603" s="94" t="s">
        <v>2124</v>
      </c>
      <c r="E603" s="122">
        <v>40000000</v>
      </c>
      <c r="F603" s="122"/>
      <c r="G603" s="91"/>
    </row>
    <row r="604" spans="1:7" ht="15.75" x14ac:dyDescent="0.25">
      <c r="A604" s="114">
        <v>576</v>
      </c>
      <c r="B604" s="91" t="s">
        <v>2587</v>
      </c>
      <c r="C604" s="120" t="s">
        <v>1943</v>
      </c>
      <c r="D604" s="94" t="s">
        <v>2124</v>
      </c>
      <c r="E604" s="122">
        <v>40000000</v>
      </c>
      <c r="F604" s="122"/>
      <c r="G604" s="91"/>
    </row>
    <row r="605" spans="1:7" ht="15.75" x14ac:dyDescent="0.25">
      <c r="A605" s="114">
        <v>577</v>
      </c>
      <c r="B605" s="91" t="s">
        <v>2588</v>
      </c>
      <c r="C605" s="120" t="s">
        <v>1943</v>
      </c>
      <c r="D605" s="94" t="s">
        <v>1848</v>
      </c>
      <c r="E605" s="91"/>
      <c r="F605" s="92">
        <v>20000000</v>
      </c>
      <c r="G605" s="91"/>
    </row>
    <row r="606" spans="1:7" ht="15.75" x14ac:dyDescent="0.25">
      <c r="A606" s="114">
        <v>578</v>
      </c>
      <c r="B606" s="91" t="s">
        <v>2589</v>
      </c>
      <c r="C606" s="120" t="s">
        <v>1943</v>
      </c>
      <c r="D606" s="94" t="s">
        <v>2097</v>
      </c>
      <c r="E606" s="122">
        <v>40000000</v>
      </c>
      <c r="F606" s="122"/>
      <c r="G606" s="91"/>
    </row>
    <row r="607" spans="1:7" ht="15.75" x14ac:dyDescent="0.25">
      <c r="A607" s="114">
        <v>579</v>
      </c>
      <c r="B607" s="91" t="s">
        <v>2590</v>
      </c>
      <c r="C607" s="120" t="s">
        <v>1924</v>
      </c>
      <c r="D607" s="94" t="s">
        <v>1952</v>
      </c>
      <c r="E607" s="122"/>
      <c r="F607" s="122">
        <v>20000000</v>
      </c>
      <c r="G607" s="91"/>
    </row>
    <row r="608" spans="1:7" ht="15.75" x14ac:dyDescent="0.25">
      <c r="A608" s="114">
        <v>580</v>
      </c>
      <c r="B608" s="91" t="s">
        <v>2591</v>
      </c>
      <c r="C608" s="120" t="s">
        <v>1943</v>
      </c>
      <c r="D608" s="94" t="s">
        <v>1952</v>
      </c>
      <c r="E608" s="122"/>
      <c r="F608" s="122">
        <v>20000000</v>
      </c>
      <c r="G608" s="91"/>
    </row>
    <row r="609" spans="1:7" ht="15.75" x14ac:dyDescent="0.25">
      <c r="A609" s="114">
        <v>581</v>
      </c>
      <c r="B609" s="91" t="s">
        <v>2012</v>
      </c>
      <c r="C609" s="120" t="s">
        <v>1943</v>
      </c>
      <c r="D609" s="94" t="s">
        <v>2116</v>
      </c>
      <c r="E609" s="122"/>
      <c r="F609" s="122">
        <v>20000000</v>
      </c>
      <c r="G609" s="91"/>
    </row>
    <row r="610" spans="1:7" ht="15.75" x14ac:dyDescent="0.25">
      <c r="A610" s="114">
        <v>582</v>
      </c>
      <c r="B610" s="91" t="s">
        <v>2592</v>
      </c>
      <c r="C610" s="120" t="s">
        <v>1943</v>
      </c>
      <c r="D610" s="94" t="s">
        <v>1848</v>
      </c>
      <c r="E610" s="122">
        <v>40000000</v>
      </c>
      <c r="F610" s="122"/>
      <c r="G610" s="91"/>
    </row>
    <row r="611" spans="1:7" ht="15.75" x14ac:dyDescent="0.25">
      <c r="A611" s="114">
        <v>583</v>
      </c>
      <c r="B611" s="91" t="s">
        <v>2593</v>
      </c>
      <c r="C611" s="120" t="s">
        <v>1943</v>
      </c>
      <c r="D611" s="94" t="s">
        <v>2094</v>
      </c>
      <c r="E611" s="122">
        <v>40000000</v>
      </c>
      <c r="F611" s="122"/>
      <c r="G611" s="91"/>
    </row>
    <row r="612" spans="1:7" ht="15.75" x14ac:dyDescent="0.25">
      <c r="A612" s="114">
        <v>584</v>
      </c>
      <c r="B612" s="91" t="s">
        <v>2594</v>
      </c>
      <c r="C612" s="120" t="s">
        <v>1943</v>
      </c>
      <c r="D612" s="94" t="s">
        <v>2092</v>
      </c>
      <c r="E612" s="122">
        <v>40000000</v>
      </c>
      <c r="F612" s="122"/>
      <c r="G612" s="91"/>
    </row>
    <row r="613" spans="1:7" ht="15.75" x14ac:dyDescent="0.25">
      <c r="A613" s="114">
        <v>585</v>
      </c>
      <c r="B613" s="91" t="s">
        <v>2595</v>
      </c>
      <c r="C613" s="120" t="s">
        <v>1943</v>
      </c>
      <c r="D613" s="94" t="s">
        <v>1954</v>
      </c>
      <c r="E613" s="122">
        <v>40000000</v>
      </c>
      <c r="F613" s="122"/>
      <c r="G613" s="91"/>
    </row>
    <row r="614" spans="1:7" ht="15.75" x14ac:dyDescent="0.25">
      <c r="A614" s="114">
        <v>586</v>
      </c>
      <c r="B614" s="91" t="s">
        <v>2596</v>
      </c>
      <c r="C614" s="120" t="s">
        <v>1943</v>
      </c>
      <c r="D614" s="94" t="s">
        <v>1954</v>
      </c>
      <c r="E614" s="122"/>
      <c r="F614" s="122">
        <v>20000000</v>
      </c>
      <c r="G614" s="91"/>
    </row>
    <row r="615" spans="1:7" ht="15.75" x14ac:dyDescent="0.25">
      <c r="A615" s="114">
        <v>587</v>
      </c>
      <c r="B615" s="91" t="s">
        <v>2597</v>
      </c>
      <c r="C615" s="120" t="s">
        <v>1943</v>
      </c>
      <c r="D615" s="94" t="s">
        <v>2099</v>
      </c>
      <c r="E615" s="92">
        <v>40000000</v>
      </c>
      <c r="F615" s="122"/>
      <c r="G615" s="91"/>
    </row>
    <row r="616" spans="1:7" ht="15.75" x14ac:dyDescent="0.25">
      <c r="A616" s="114">
        <v>588</v>
      </c>
      <c r="B616" s="91" t="s">
        <v>2598</v>
      </c>
      <c r="C616" s="120" t="s">
        <v>1943</v>
      </c>
      <c r="D616" s="94" t="s">
        <v>1958</v>
      </c>
      <c r="E616" s="122"/>
      <c r="F616" s="92">
        <v>20000000</v>
      </c>
      <c r="G616" s="91"/>
    </row>
    <row r="617" spans="1:7" ht="15.75" x14ac:dyDescent="0.25">
      <c r="A617" s="114">
        <v>589</v>
      </c>
      <c r="B617" s="91" t="s">
        <v>2599</v>
      </c>
      <c r="C617" s="120" t="s">
        <v>1943</v>
      </c>
      <c r="D617" s="94" t="s">
        <v>1958</v>
      </c>
      <c r="E617" s="122"/>
      <c r="F617" s="92">
        <v>20000000</v>
      </c>
      <c r="G617" s="91"/>
    </row>
    <row r="618" spans="1:7" ht="15.75" x14ac:dyDescent="0.25">
      <c r="A618" s="114">
        <v>590</v>
      </c>
      <c r="B618" s="91" t="s">
        <v>2600</v>
      </c>
      <c r="C618" s="114" t="s">
        <v>2015</v>
      </c>
      <c r="D618" s="94" t="s">
        <v>1958</v>
      </c>
      <c r="E618" s="122"/>
      <c r="F618" s="92">
        <v>20000000</v>
      </c>
      <c r="G618" s="91"/>
    </row>
    <row r="619" spans="1:7" ht="15.75" x14ac:dyDescent="0.25">
      <c r="A619" s="114">
        <v>591</v>
      </c>
      <c r="B619" s="91" t="s">
        <v>498</v>
      </c>
      <c r="C619" s="120" t="s">
        <v>1943</v>
      </c>
      <c r="D619" s="94" t="s">
        <v>2092</v>
      </c>
      <c r="E619" s="122">
        <v>40000000</v>
      </c>
      <c r="F619" s="92"/>
      <c r="G619" s="91"/>
    </row>
    <row r="620" spans="1:7" ht="15.75" x14ac:dyDescent="0.25">
      <c r="A620" s="114">
        <v>592</v>
      </c>
      <c r="B620" s="91" t="s">
        <v>2601</v>
      </c>
      <c r="C620" s="120" t="s">
        <v>1943</v>
      </c>
      <c r="D620" s="94" t="s">
        <v>1952</v>
      </c>
      <c r="E620" s="122"/>
      <c r="F620" s="92">
        <v>20000000</v>
      </c>
      <c r="G620" s="91"/>
    </row>
    <row r="621" spans="1:7" ht="15.75" x14ac:dyDescent="0.25">
      <c r="A621" s="114">
        <v>593</v>
      </c>
      <c r="B621" s="91" t="s">
        <v>2602</v>
      </c>
      <c r="C621" s="120" t="s">
        <v>1943</v>
      </c>
      <c r="D621" s="94" t="s">
        <v>1952</v>
      </c>
      <c r="E621" s="122"/>
      <c r="F621" s="92">
        <v>20000000</v>
      </c>
      <c r="G621" s="91"/>
    </row>
    <row r="622" spans="1:7" ht="15.75" x14ac:dyDescent="0.25">
      <c r="A622" s="114">
        <v>594</v>
      </c>
      <c r="B622" s="91" t="s">
        <v>2603</v>
      </c>
      <c r="C622" s="120" t="s">
        <v>1943</v>
      </c>
      <c r="D622" s="94" t="s">
        <v>1952</v>
      </c>
      <c r="E622" s="122"/>
      <c r="F622" s="92">
        <v>20000000</v>
      </c>
      <c r="G622" s="91"/>
    </row>
    <row r="623" spans="1:7" ht="15.75" x14ac:dyDescent="0.25">
      <c r="A623" s="114">
        <v>595</v>
      </c>
      <c r="B623" s="91" t="s">
        <v>2604</v>
      </c>
      <c r="C623" s="120" t="s">
        <v>1943</v>
      </c>
      <c r="D623" s="94" t="s">
        <v>2104</v>
      </c>
      <c r="E623" s="122">
        <v>40000000</v>
      </c>
      <c r="F623" s="92"/>
      <c r="G623" s="91"/>
    </row>
    <row r="624" spans="1:7" ht="15.75" x14ac:dyDescent="0.25">
      <c r="A624" s="114">
        <v>596</v>
      </c>
      <c r="B624" s="91" t="s">
        <v>2605</v>
      </c>
      <c r="C624" s="120" t="s">
        <v>1943</v>
      </c>
      <c r="D624" s="94" t="s">
        <v>2104</v>
      </c>
      <c r="E624" s="122">
        <v>40000000</v>
      </c>
      <c r="F624" s="92"/>
      <c r="G624" s="91"/>
    </row>
    <row r="625" spans="1:7" ht="15.75" x14ac:dyDescent="0.25">
      <c r="A625" s="114">
        <v>597</v>
      </c>
      <c r="B625" s="91" t="s">
        <v>2606</v>
      </c>
      <c r="C625" s="120" t="s">
        <v>1943</v>
      </c>
      <c r="D625" s="94" t="s">
        <v>1952</v>
      </c>
      <c r="E625" s="122"/>
      <c r="F625" s="122">
        <v>20000000</v>
      </c>
      <c r="G625" s="91"/>
    </row>
    <row r="626" spans="1:7" ht="15.75" x14ac:dyDescent="0.25">
      <c r="A626" s="114">
        <v>598</v>
      </c>
      <c r="B626" s="91" t="s">
        <v>2607</v>
      </c>
      <c r="C626" s="120" t="s">
        <v>1943</v>
      </c>
      <c r="D626" s="94" t="s">
        <v>1944</v>
      </c>
      <c r="E626" s="122"/>
      <c r="F626" s="122">
        <v>20000000</v>
      </c>
      <c r="G626" s="91"/>
    </row>
    <row r="627" spans="1:7" ht="15.75" x14ac:dyDescent="0.25">
      <c r="A627" s="114">
        <v>599</v>
      </c>
      <c r="B627" s="91" t="s">
        <v>2608</v>
      </c>
      <c r="C627" s="120" t="s">
        <v>1943</v>
      </c>
      <c r="D627" s="94" t="s">
        <v>1944</v>
      </c>
      <c r="E627" s="122"/>
      <c r="F627" s="122">
        <v>20000000</v>
      </c>
      <c r="G627" s="91"/>
    </row>
    <row r="628" spans="1:7" ht="15.75" x14ac:dyDescent="0.25">
      <c r="A628" s="114">
        <v>600</v>
      </c>
      <c r="B628" s="91" t="s">
        <v>2609</v>
      </c>
      <c r="C628" s="120" t="s">
        <v>1943</v>
      </c>
      <c r="D628" s="94" t="s">
        <v>1848</v>
      </c>
      <c r="E628" s="122">
        <v>40000000</v>
      </c>
      <c r="F628" s="122"/>
      <c r="G628" s="91"/>
    </row>
    <row r="629" spans="1:7" ht="15.75" x14ac:dyDescent="0.25">
      <c r="A629" s="114">
        <v>601</v>
      </c>
      <c r="B629" s="91" t="s">
        <v>2610</v>
      </c>
      <c r="C629" s="120" t="s">
        <v>1943</v>
      </c>
      <c r="D629" s="94" t="s">
        <v>1999</v>
      </c>
      <c r="E629" s="122"/>
      <c r="F629" s="122">
        <v>20000000</v>
      </c>
      <c r="G629" s="91"/>
    </row>
    <row r="630" spans="1:7" ht="15.75" x14ac:dyDescent="0.25">
      <c r="A630" s="114">
        <v>602</v>
      </c>
      <c r="B630" s="91" t="s">
        <v>2611</v>
      </c>
      <c r="C630" s="120" t="s">
        <v>1943</v>
      </c>
      <c r="D630" s="94" t="s">
        <v>1999</v>
      </c>
      <c r="E630" s="122"/>
      <c r="F630" s="122">
        <v>20000000</v>
      </c>
      <c r="G630" s="91"/>
    </row>
    <row r="631" spans="1:7" ht="15.75" x14ac:dyDescent="0.25">
      <c r="A631" s="114">
        <v>603</v>
      </c>
      <c r="B631" s="91" t="s">
        <v>2612</v>
      </c>
      <c r="C631" s="120" t="s">
        <v>1943</v>
      </c>
      <c r="D631" s="94" t="s">
        <v>1999</v>
      </c>
      <c r="E631" s="122">
        <v>40000000</v>
      </c>
      <c r="F631" s="122"/>
      <c r="G631" s="91"/>
    </row>
    <row r="632" spans="1:7" ht="15.75" x14ac:dyDescent="0.25">
      <c r="A632" s="114">
        <v>604</v>
      </c>
      <c r="B632" s="91" t="s">
        <v>2613</v>
      </c>
      <c r="C632" s="120" t="s">
        <v>1924</v>
      </c>
      <c r="D632" s="94" t="s">
        <v>1999</v>
      </c>
      <c r="E632" s="122"/>
      <c r="F632" s="122">
        <v>20000000</v>
      </c>
      <c r="G632" s="91"/>
    </row>
    <row r="633" spans="1:7" ht="15.75" x14ac:dyDescent="0.25">
      <c r="A633" s="114">
        <v>605</v>
      </c>
      <c r="B633" s="91" t="s">
        <v>2614</v>
      </c>
      <c r="C633" s="120" t="s">
        <v>1943</v>
      </c>
      <c r="D633" s="94" t="s">
        <v>2615</v>
      </c>
      <c r="E633" s="122">
        <v>40000000</v>
      </c>
      <c r="F633" s="92"/>
      <c r="G633" s="91"/>
    </row>
    <row r="634" spans="1:7" ht="15.75" x14ac:dyDescent="0.25">
      <c r="A634" s="114">
        <v>606</v>
      </c>
      <c r="B634" s="91" t="s">
        <v>2616</v>
      </c>
      <c r="C634" s="120" t="s">
        <v>1957</v>
      </c>
      <c r="D634" s="94" t="s">
        <v>2617</v>
      </c>
      <c r="E634" s="122">
        <v>40000000</v>
      </c>
      <c r="F634" s="92"/>
      <c r="G634" s="91"/>
    </row>
    <row r="635" spans="1:7" ht="15.75" x14ac:dyDescent="0.25">
      <c r="A635" s="114">
        <v>607</v>
      </c>
      <c r="B635" s="91" t="s">
        <v>2618</v>
      </c>
      <c r="C635" s="120" t="s">
        <v>1943</v>
      </c>
      <c r="D635" s="94" t="s">
        <v>1466</v>
      </c>
      <c r="E635" s="122">
        <v>40000000</v>
      </c>
      <c r="F635" s="122"/>
      <c r="G635" s="91"/>
    </row>
    <row r="636" spans="1:7" ht="15.75" x14ac:dyDescent="0.25">
      <c r="A636" s="114">
        <v>608</v>
      </c>
      <c r="B636" s="91" t="s">
        <v>2570</v>
      </c>
      <c r="C636" s="120" t="s">
        <v>1943</v>
      </c>
      <c r="D636" s="94" t="s">
        <v>2092</v>
      </c>
      <c r="E636" s="122">
        <v>40000000</v>
      </c>
      <c r="F636" s="122"/>
      <c r="G636" s="91"/>
    </row>
    <row r="637" spans="1:7" ht="15.75" x14ac:dyDescent="0.25">
      <c r="A637" s="114">
        <v>609</v>
      </c>
      <c r="B637" s="91" t="s">
        <v>2619</v>
      </c>
      <c r="C637" s="120" t="s">
        <v>1943</v>
      </c>
      <c r="D637" s="94" t="s">
        <v>2116</v>
      </c>
      <c r="E637" s="122">
        <v>40000000</v>
      </c>
      <c r="F637" s="122"/>
      <c r="G637" s="91"/>
    </row>
    <row r="638" spans="1:7" ht="15.75" x14ac:dyDescent="0.25">
      <c r="A638" s="114">
        <v>610</v>
      </c>
      <c r="B638" s="91" t="s">
        <v>2620</v>
      </c>
      <c r="C638" s="120" t="s">
        <v>1943</v>
      </c>
      <c r="D638" s="94" t="s">
        <v>1952</v>
      </c>
      <c r="E638" s="122">
        <v>40000000</v>
      </c>
      <c r="F638" s="122"/>
      <c r="G638" s="91"/>
    </row>
    <row r="639" spans="1:7" ht="15.75" x14ac:dyDescent="0.25">
      <c r="A639" s="115" t="s">
        <v>1338</v>
      </c>
      <c r="B639" s="117" t="s">
        <v>2133</v>
      </c>
      <c r="C639" s="115"/>
      <c r="D639" s="79"/>
      <c r="E639" s="137">
        <f>SUM(E640:E733)</f>
        <v>1000000000</v>
      </c>
      <c r="F639" s="137">
        <f>SUM(F640:F733)</f>
        <v>1380000000</v>
      </c>
      <c r="G639" s="91"/>
    </row>
    <row r="640" spans="1:7" ht="15.75" x14ac:dyDescent="0.25">
      <c r="A640" s="114">
        <v>611</v>
      </c>
      <c r="B640" s="168" t="s">
        <v>2621</v>
      </c>
      <c r="C640" s="114" t="s">
        <v>2015</v>
      </c>
      <c r="D640" s="94" t="s">
        <v>1191</v>
      </c>
      <c r="E640" s="169">
        <v>40000000</v>
      </c>
      <c r="F640" s="147"/>
      <c r="G640" s="91"/>
    </row>
    <row r="641" spans="1:7" ht="15.75" x14ac:dyDescent="0.25">
      <c r="A641" s="114">
        <v>612</v>
      </c>
      <c r="B641" s="168" t="s">
        <v>2622</v>
      </c>
      <c r="C641" s="120" t="s">
        <v>1957</v>
      </c>
      <c r="D641" s="94" t="s">
        <v>2137</v>
      </c>
      <c r="E641" s="169"/>
      <c r="F641" s="122">
        <v>20000000</v>
      </c>
      <c r="G641" s="91"/>
    </row>
    <row r="642" spans="1:7" ht="15.75" x14ac:dyDescent="0.25">
      <c r="A642" s="114">
        <v>613</v>
      </c>
      <c r="B642" s="168" t="s">
        <v>98</v>
      </c>
      <c r="C642" s="120" t="s">
        <v>1957</v>
      </c>
      <c r="D642" s="94" t="s">
        <v>801</v>
      </c>
      <c r="E642" s="169"/>
      <c r="F642" s="170">
        <v>20000000</v>
      </c>
      <c r="G642" s="91"/>
    </row>
    <row r="643" spans="1:7" ht="15.75" x14ac:dyDescent="0.25">
      <c r="A643" s="114">
        <v>614</v>
      </c>
      <c r="B643" s="168" t="s">
        <v>2623</v>
      </c>
      <c r="C643" s="120" t="s">
        <v>1924</v>
      </c>
      <c r="D643" s="94" t="s">
        <v>2137</v>
      </c>
      <c r="E643" s="169"/>
      <c r="F643" s="122">
        <v>20000000</v>
      </c>
      <c r="G643" s="91"/>
    </row>
    <row r="644" spans="1:7" ht="15.75" x14ac:dyDescent="0.25">
      <c r="A644" s="114">
        <v>615</v>
      </c>
      <c r="B644" s="168" t="s">
        <v>501</v>
      </c>
      <c r="C644" s="120" t="s">
        <v>1943</v>
      </c>
      <c r="D644" s="94" t="s">
        <v>2161</v>
      </c>
      <c r="E644" s="169"/>
      <c r="F644" s="122">
        <v>20000000</v>
      </c>
      <c r="G644" s="91"/>
    </row>
    <row r="645" spans="1:7" ht="15.75" x14ac:dyDescent="0.25">
      <c r="A645" s="114">
        <v>616</v>
      </c>
      <c r="B645" s="168" t="s">
        <v>2624</v>
      </c>
      <c r="C645" s="120" t="s">
        <v>1943</v>
      </c>
      <c r="D645" s="94" t="s">
        <v>2161</v>
      </c>
      <c r="E645" s="169">
        <v>40000000</v>
      </c>
      <c r="F645" s="147"/>
      <c r="G645" s="91"/>
    </row>
    <row r="646" spans="1:7" ht="15.75" x14ac:dyDescent="0.25">
      <c r="A646" s="114">
        <v>617</v>
      </c>
      <c r="B646" s="168" t="s">
        <v>59</v>
      </c>
      <c r="C646" s="120" t="s">
        <v>1943</v>
      </c>
      <c r="D646" s="94" t="s">
        <v>2161</v>
      </c>
      <c r="E646" s="169"/>
      <c r="F646" s="122">
        <v>20000000</v>
      </c>
      <c r="G646" s="91"/>
    </row>
    <row r="647" spans="1:7" ht="15.75" x14ac:dyDescent="0.25">
      <c r="A647" s="114">
        <v>618</v>
      </c>
      <c r="B647" s="168" t="s">
        <v>2625</v>
      </c>
      <c r="C647" s="120" t="s">
        <v>1943</v>
      </c>
      <c r="D647" s="94" t="s">
        <v>2161</v>
      </c>
      <c r="E647" s="169">
        <v>40000000</v>
      </c>
      <c r="F647" s="147"/>
      <c r="G647" s="91"/>
    </row>
    <row r="648" spans="1:7" ht="15.75" x14ac:dyDescent="0.25">
      <c r="A648" s="114">
        <v>619</v>
      </c>
      <c r="B648" s="168" t="s">
        <v>2626</v>
      </c>
      <c r="C648" s="120" t="s">
        <v>1943</v>
      </c>
      <c r="D648" s="94" t="s">
        <v>2137</v>
      </c>
      <c r="E648" s="169"/>
      <c r="F648" s="122">
        <v>20000000</v>
      </c>
      <c r="G648" s="91"/>
    </row>
    <row r="649" spans="1:7" ht="15.75" x14ac:dyDescent="0.25">
      <c r="A649" s="114">
        <v>620</v>
      </c>
      <c r="B649" s="168" t="s">
        <v>2627</v>
      </c>
      <c r="C649" s="120" t="s">
        <v>1943</v>
      </c>
      <c r="D649" s="94" t="s">
        <v>2137</v>
      </c>
      <c r="E649" s="169">
        <v>40000000</v>
      </c>
      <c r="F649" s="122"/>
      <c r="G649" s="91"/>
    </row>
    <row r="650" spans="1:7" ht="15.75" x14ac:dyDescent="0.25">
      <c r="A650" s="114">
        <v>621</v>
      </c>
      <c r="B650" s="168" t="s">
        <v>2628</v>
      </c>
      <c r="C650" s="120" t="s">
        <v>1943</v>
      </c>
      <c r="D650" s="94" t="s">
        <v>2137</v>
      </c>
      <c r="E650" s="169"/>
      <c r="F650" s="122">
        <v>20000000</v>
      </c>
      <c r="G650" s="91"/>
    </row>
    <row r="651" spans="1:7" ht="15.75" x14ac:dyDescent="0.25">
      <c r="A651" s="114">
        <v>622</v>
      </c>
      <c r="B651" s="168" t="s">
        <v>2629</v>
      </c>
      <c r="C651" s="120" t="s">
        <v>1943</v>
      </c>
      <c r="D651" s="94" t="s">
        <v>2137</v>
      </c>
      <c r="E651" s="169"/>
      <c r="F651" s="122">
        <v>20000000</v>
      </c>
      <c r="G651" s="91"/>
    </row>
    <row r="652" spans="1:7" ht="15.75" x14ac:dyDescent="0.25">
      <c r="A652" s="114">
        <v>623</v>
      </c>
      <c r="B652" s="168" t="s">
        <v>2630</v>
      </c>
      <c r="C652" s="120" t="s">
        <v>1943</v>
      </c>
      <c r="D652" s="94" t="s">
        <v>2137</v>
      </c>
      <c r="E652" s="169"/>
      <c r="F652" s="122">
        <v>20000000</v>
      </c>
      <c r="G652" s="91"/>
    </row>
    <row r="653" spans="1:7" ht="15.75" x14ac:dyDescent="0.25">
      <c r="A653" s="114">
        <v>624</v>
      </c>
      <c r="B653" s="168" t="s">
        <v>2631</v>
      </c>
      <c r="C653" s="120" t="s">
        <v>1943</v>
      </c>
      <c r="D653" s="94" t="s">
        <v>529</v>
      </c>
      <c r="E653" s="169"/>
      <c r="F653" s="122">
        <v>20000000</v>
      </c>
      <c r="G653" s="91"/>
    </row>
    <row r="654" spans="1:7" ht="15.75" x14ac:dyDescent="0.25">
      <c r="A654" s="114">
        <v>625</v>
      </c>
      <c r="B654" s="168" t="s">
        <v>496</v>
      </c>
      <c r="C654" s="120" t="s">
        <v>1943</v>
      </c>
      <c r="D654" s="94" t="s">
        <v>2172</v>
      </c>
      <c r="E654" s="169"/>
      <c r="F654" s="122">
        <v>20000000</v>
      </c>
      <c r="G654" s="91"/>
    </row>
    <row r="655" spans="1:7" ht="15.75" x14ac:dyDescent="0.25">
      <c r="A655" s="114">
        <v>626</v>
      </c>
      <c r="B655" s="168" t="s">
        <v>2632</v>
      </c>
      <c r="C655" s="120" t="s">
        <v>1943</v>
      </c>
      <c r="D655" s="94" t="s">
        <v>2172</v>
      </c>
      <c r="E655" s="169"/>
      <c r="F655" s="122">
        <v>20000000</v>
      </c>
      <c r="G655" s="91"/>
    </row>
    <row r="656" spans="1:7" ht="15.75" x14ac:dyDescent="0.25">
      <c r="A656" s="114">
        <v>627</v>
      </c>
      <c r="B656" s="168" t="s">
        <v>2633</v>
      </c>
      <c r="C656" s="120" t="s">
        <v>1943</v>
      </c>
      <c r="D656" s="94" t="s">
        <v>2172</v>
      </c>
      <c r="E656" s="169"/>
      <c r="F656" s="122">
        <v>20000000</v>
      </c>
      <c r="G656" s="91"/>
    </row>
    <row r="657" spans="1:7" ht="15.75" x14ac:dyDescent="0.25">
      <c r="A657" s="114">
        <v>628</v>
      </c>
      <c r="B657" s="168" t="s">
        <v>2634</v>
      </c>
      <c r="C657" s="120" t="s">
        <v>1943</v>
      </c>
      <c r="D657" s="94" t="s">
        <v>2172</v>
      </c>
      <c r="E657" s="169"/>
      <c r="F657" s="122">
        <v>20000000</v>
      </c>
      <c r="G657" s="91"/>
    </row>
    <row r="658" spans="1:7" ht="15.75" x14ac:dyDescent="0.25">
      <c r="A658" s="114">
        <v>629</v>
      </c>
      <c r="B658" s="168" t="s">
        <v>2635</v>
      </c>
      <c r="C658" s="120" t="s">
        <v>1943</v>
      </c>
      <c r="D658" s="94" t="s">
        <v>2172</v>
      </c>
      <c r="E658" s="169"/>
      <c r="F658" s="122">
        <v>20000000</v>
      </c>
      <c r="G658" s="91"/>
    </row>
    <row r="659" spans="1:7" ht="15.75" x14ac:dyDescent="0.25">
      <c r="A659" s="114">
        <v>630</v>
      </c>
      <c r="B659" s="168" t="s">
        <v>2636</v>
      </c>
      <c r="C659" s="120" t="s">
        <v>1943</v>
      </c>
      <c r="D659" s="94" t="s">
        <v>2172</v>
      </c>
      <c r="E659" s="169"/>
      <c r="F659" s="122">
        <v>20000000</v>
      </c>
      <c r="G659" s="91"/>
    </row>
    <row r="660" spans="1:7" ht="15.75" x14ac:dyDescent="0.25">
      <c r="A660" s="114">
        <v>631</v>
      </c>
      <c r="B660" s="168" t="s">
        <v>2637</v>
      </c>
      <c r="C660" s="120" t="s">
        <v>1943</v>
      </c>
      <c r="D660" s="94" t="s">
        <v>801</v>
      </c>
      <c r="E660" s="169"/>
      <c r="F660" s="122">
        <v>20000000</v>
      </c>
      <c r="G660" s="91"/>
    </row>
    <row r="661" spans="1:7" ht="15.75" x14ac:dyDescent="0.25">
      <c r="A661" s="114">
        <v>632</v>
      </c>
      <c r="B661" s="168" t="s">
        <v>2638</v>
      </c>
      <c r="C661" s="120" t="s">
        <v>1943</v>
      </c>
      <c r="D661" s="94" t="s">
        <v>1191</v>
      </c>
      <c r="E661" s="169">
        <v>40000000</v>
      </c>
      <c r="F661" s="147"/>
      <c r="G661" s="91"/>
    </row>
    <row r="662" spans="1:7" ht="15.75" x14ac:dyDescent="0.25">
      <c r="A662" s="114">
        <v>633</v>
      </c>
      <c r="B662" s="168" t="s">
        <v>514</v>
      </c>
      <c r="C662" s="120" t="s">
        <v>1943</v>
      </c>
      <c r="D662" s="94" t="s">
        <v>2143</v>
      </c>
      <c r="E662" s="169">
        <v>40000000</v>
      </c>
      <c r="F662" s="147"/>
      <c r="G662" s="91"/>
    </row>
    <row r="663" spans="1:7" ht="15.75" x14ac:dyDescent="0.25">
      <c r="A663" s="114">
        <v>634</v>
      </c>
      <c r="B663" s="168" t="s">
        <v>2490</v>
      </c>
      <c r="C663" s="120" t="s">
        <v>1943</v>
      </c>
      <c r="D663" s="94" t="s">
        <v>2143</v>
      </c>
      <c r="E663" s="169">
        <v>40000000</v>
      </c>
      <c r="F663" s="147"/>
      <c r="G663" s="91"/>
    </row>
    <row r="664" spans="1:7" ht="15.75" x14ac:dyDescent="0.25">
      <c r="A664" s="114">
        <v>635</v>
      </c>
      <c r="B664" s="168" t="s">
        <v>2639</v>
      </c>
      <c r="C664" s="120" t="s">
        <v>1943</v>
      </c>
      <c r="D664" s="94" t="s">
        <v>2143</v>
      </c>
      <c r="E664" s="169">
        <v>40000000</v>
      </c>
      <c r="F664" s="147"/>
      <c r="G664" s="91"/>
    </row>
    <row r="665" spans="1:7" ht="15.75" x14ac:dyDescent="0.25">
      <c r="A665" s="114">
        <v>636</v>
      </c>
      <c r="B665" s="168" t="s">
        <v>2640</v>
      </c>
      <c r="C665" s="120" t="s">
        <v>1943</v>
      </c>
      <c r="D665" s="94" t="s">
        <v>2641</v>
      </c>
      <c r="E665" s="169"/>
      <c r="F665" s="122">
        <v>20000000</v>
      </c>
      <c r="G665" s="91"/>
    </row>
    <row r="666" spans="1:7" ht="15.75" x14ac:dyDescent="0.25">
      <c r="A666" s="114">
        <v>637</v>
      </c>
      <c r="B666" s="168" t="s">
        <v>1446</v>
      </c>
      <c r="C666" s="120" t="s">
        <v>1943</v>
      </c>
      <c r="D666" s="94" t="s">
        <v>2641</v>
      </c>
      <c r="E666" s="169"/>
      <c r="F666" s="122">
        <v>20000000</v>
      </c>
      <c r="G666" s="91"/>
    </row>
    <row r="667" spans="1:7" ht="15.75" x14ac:dyDescent="0.25">
      <c r="A667" s="114">
        <v>638</v>
      </c>
      <c r="B667" s="168" t="s">
        <v>2642</v>
      </c>
      <c r="C667" s="120" t="s">
        <v>1943</v>
      </c>
      <c r="D667" s="94" t="s">
        <v>2145</v>
      </c>
      <c r="E667" s="169">
        <v>40000000</v>
      </c>
      <c r="F667" s="147"/>
      <c r="G667" s="91"/>
    </row>
    <row r="668" spans="1:7" ht="15.75" x14ac:dyDescent="0.25">
      <c r="A668" s="114">
        <v>639</v>
      </c>
      <c r="B668" s="168" t="s">
        <v>2643</v>
      </c>
      <c r="C668" s="120" t="s">
        <v>1943</v>
      </c>
      <c r="D668" s="94" t="s">
        <v>2145</v>
      </c>
      <c r="E668" s="169"/>
      <c r="F668" s="122">
        <v>20000000</v>
      </c>
      <c r="G668" s="91"/>
    </row>
    <row r="669" spans="1:7" ht="15.75" x14ac:dyDescent="0.25">
      <c r="A669" s="114">
        <v>640</v>
      </c>
      <c r="B669" s="168" t="s">
        <v>507</v>
      </c>
      <c r="C669" s="120" t="s">
        <v>1943</v>
      </c>
      <c r="D669" s="94" t="s">
        <v>2145</v>
      </c>
      <c r="E669" s="169"/>
      <c r="F669" s="122">
        <v>20000000</v>
      </c>
      <c r="G669" s="91"/>
    </row>
    <row r="670" spans="1:7" ht="15.75" x14ac:dyDescent="0.25">
      <c r="A670" s="114">
        <v>641</v>
      </c>
      <c r="B670" s="168" t="s">
        <v>2644</v>
      </c>
      <c r="C670" s="120" t="s">
        <v>1943</v>
      </c>
      <c r="D670" s="94" t="s">
        <v>2645</v>
      </c>
      <c r="E670" s="169"/>
      <c r="F670" s="122">
        <v>20000000</v>
      </c>
      <c r="G670" s="91"/>
    </row>
    <row r="671" spans="1:7" ht="15.75" x14ac:dyDescent="0.25">
      <c r="A671" s="114">
        <v>642</v>
      </c>
      <c r="B671" s="168" t="s">
        <v>2646</v>
      </c>
      <c r="C671" s="120" t="s">
        <v>1943</v>
      </c>
      <c r="D671" s="94" t="s">
        <v>2645</v>
      </c>
      <c r="E671" s="169"/>
      <c r="F671" s="122">
        <v>20000000</v>
      </c>
      <c r="G671" s="91"/>
    </row>
    <row r="672" spans="1:7" ht="15.75" x14ac:dyDescent="0.25">
      <c r="A672" s="114">
        <v>643</v>
      </c>
      <c r="B672" s="168" t="s">
        <v>2647</v>
      </c>
      <c r="C672" s="120" t="s">
        <v>1943</v>
      </c>
      <c r="D672" s="94" t="s">
        <v>2645</v>
      </c>
      <c r="E672" s="169"/>
      <c r="F672" s="122">
        <v>20000000</v>
      </c>
      <c r="G672" s="91"/>
    </row>
    <row r="673" spans="1:7" ht="15.75" x14ac:dyDescent="0.25">
      <c r="A673" s="114">
        <v>644</v>
      </c>
      <c r="B673" s="168" t="s">
        <v>2648</v>
      </c>
      <c r="C673" s="120" t="s">
        <v>1943</v>
      </c>
      <c r="D673" s="94" t="s">
        <v>2645</v>
      </c>
      <c r="E673" s="169"/>
      <c r="F673" s="122">
        <v>20000000</v>
      </c>
      <c r="G673" s="91"/>
    </row>
    <row r="674" spans="1:7" ht="15.75" x14ac:dyDescent="0.25">
      <c r="A674" s="114">
        <v>645</v>
      </c>
      <c r="B674" s="168" t="s">
        <v>2649</v>
      </c>
      <c r="C674" s="120" t="s">
        <v>1943</v>
      </c>
      <c r="D674" s="94" t="s">
        <v>2645</v>
      </c>
      <c r="E674" s="169">
        <v>40000000</v>
      </c>
      <c r="F674" s="147"/>
      <c r="G674" s="91"/>
    </row>
    <row r="675" spans="1:7" ht="15.75" x14ac:dyDescent="0.25">
      <c r="A675" s="114">
        <v>646</v>
      </c>
      <c r="B675" s="168" t="s">
        <v>736</v>
      </c>
      <c r="C675" s="114" t="s">
        <v>2389</v>
      </c>
      <c r="D675" s="94" t="s">
        <v>2137</v>
      </c>
      <c r="E675" s="147"/>
      <c r="F675" s="122">
        <v>20000000</v>
      </c>
      <c r="G675" s="91"/>
    </row>
    <row r="676" spans="1:7" ht="15.75" x14ac:dyDescent="0.25">
      <c r="A676" s="114">
        <v>647</v>
      </c>
      <c r="B676" s="168" t="s">
        <v>2650</v>
      </c>
      <c r="C676" s="114" t="s">
        <v>2015</v>
      </c>
      <c r="D676" s="94" t="s">
        <v>2135</v>
      </c>
      <c r="E676" s="147"/>
      <c r="F676" s="122">
        <v>20000000</v>
      </c>
      <c r="G676" s="91"/>
    </row>
    <row r="677" spans="1:7" ht="15.75" x14ac:dyDescent="0.25">
      <c r="A677" s="114">
        <v>648</v>
      </c>
      <c r="B677" s="168" t="s">
        <v>2651</v>
      </c>
      <c r="C677" s="114" t="s">
        <v>2015</v>
      </c>
      <c r="D677" s="94" t="s">
        <v>2645</v>
      </c>
      <c r="E677" s="147"/>
      <c r="F677" s="122">
        <v>20000000</v>
      </c>
      <c r="G677" s="91"/>
    </row>
    <row r="678" spans="1:7" ht="15.75" x14ac:dyDescent="0.25">
      <c r="A678" s="114">
        <v>649</v>
      </c>
      <c r="B678" s="168" t="s">
        <v>2652</v>
      </c>
      <c r="C678" s="120" t="s">
        <v>1957</v>
      </c>
      <c r="D678" s="94" t="s">
        <v>2159</v>
      </c>
      <c r="E678" s="169"/>
      <c r="F678" s="122">
        <v>20000000</v>
      </c>
      <c r="G678" s="91"/>
    </row>
    <row r="679" spans="1:7" ht="15.75" x14ac:dyDescent="0.25">
      <c r="A679" s="114">
        <v>650</v>
      </c>
      <c r="B679" s="168" t="s">
        <v>2653</v>
      </c>
      <c r="C679" s="120" t="s">
        <v>1957</v>
      </c>
      <c r="D679" s="94" t="s">
        <v>2641</v>
      </c>
      <c r="E679" s="169"/>
      <c r="F679" s="122">
        <v>20000000</v>
      </c>
      <c r="G679" s="91"/>
    </row>
    <row r="680" spans="1:7" ht="15.75" x14ac:dyDescent="0.25">
      <c r="A680" s="114">
        <v>651</v>
      </c>
      <c r="B680" s="168" t="s">
        <v>2654</v>
      </c>
      <c r="C680" s="120" t="s">
        <v>1957</v>
      </c>
      <c r="D680" s="94" t="s">
        <v>2135</v>
      </c>
      <c r="E680" s="169"/>
      <c r="F680" s="122">
        <v>20000000</v>
      </c>
      <c r="G680" s="91"/>
    </row>
    <row r="681" spans="1:7" ht="15.75" x14ac:dyDescent="0.25">
      <c r="A681" s="114">
        <v>652</v>
      </c>
      <c r="B681" s="168" t="s">
        <v>515</v>
      </c>
      <c r="C681" s="120" t="s">
        <v>1943</v>
      </c>
      <c r="D681" s="94" t="s">
        <v>2145</v>
      </c>
      <c r="E681" s="169"/>
      <c r="F681" s="122">
        <v>20000000</v>
      </c>
      <c r="G681" s="91"/>
    </row>
    <row r="682" spans="1:7" ht="15.75" x14ac:dyDescent="0.25">
      <c r="A682" s="114">
        <v>653</v>
      </c>
      <c r="B682" s="168" t="s">
        <v>2655</v>
      </c>
      <c r="C682" s="120" t="s">
        <v>1957</v>
      </c>
      <c r="D682" s="94" t="s">
        <v>2137</v>
      </c>
      <c r="E682" s="169"/>
      <c r="F682" s="122">
        <v>20000000</v>
      </c>
      <c r="G682" s="91"/>
    </row>
    <row r="683" spans="1:7" ht="15.75" x14ac:dyDescent="0.25">
      <c r="A683" s="114">
        <v>654</v>
      </c>
      <c r="B683" s="168" t="s">
        <v>2656</v>
      </c>
      <c r="C683" s="120" t="s">
        <v>1924</v>
      </c>
      <c r="D683" s="94" t="s">
        <v>2161</v>
      </c>
      <c r="E683" s="169"/>
      <c r="F683" s="122">
        <v>20000000</v>
      </c>
      <c r="G683" s="91"/>
    </row>
    <row r="684" spans="1:7" ht="15.75" x14ac:dyDescent="0.25">
      <c r="A684" s="114">
        <v>655</v>
      </c>
      <c r="B684" s="168" t="s">
        <v>619</v>
      </c>
      <c r="C684" s="120" t="s">
        <v>1943</v>
      </c>
      <c r="D684" s="94" t="s">
        <v>2161</v>
      </c>
      <c r="E684" s="169">
        <v>40000000</v>
      </c>
      <c r="F684" s="147"/>
      <c r="G684" s="91"/>
    </row>
    <row r="685" spans="1:7" ht="15.75" x14ac:dyDescent="0.25">
      <c r="A685" s="114">
        <v>656</v>
      </c>
      <c r="B685" s="168" t="s">
        <v>2657</v>
      </c>
      <c r="C685" s="120" t="s">
        <v>1943</v>
      </c>
      <c r="D685" s="94" t="s">
        <v>2161</v>
      </c>
      <c r="E685" s="169"/>
      <c r="F685" s="122">
        <v>20000000</v>
      </c>
      <c r="G685" s="91"/>
    </row>
    <row r="686" spans="1:7" ht="15.75" x14ac:dyDescent="0.25">
      <c r="A686" s="114">
        <v>657</v>
      </c>
      <c r="B686" s="168" t="s">
        <v>2658</v>
      </c>
      <c r="C686" s="120" t="s">
        <v>1943</v>
      </c>
      <c r="D686" s="94" t="s">
        <v>2159</v>
      </c>
      <c r="E686" s="169">
        <v>40000000</v>
      </c>
      <c r="F686" s="147"/>
      <c r="G686" s="91"/>
    </row>
    <row r="687" spans="1:7" ht="15.75" x14ac:dyDescent="0.25">
      <c r="A687" s="114">
        <v>658</v>
      </c>
      <c r="B687" s="168" t="s">
        <v>596</v>
      </c>
      <c r="C687" s="120" t="s">
        <v>1943</v>
      </c>
      <c r="D687" s="94" t="s">
        <v>2159</v>
      </c>
      <c r="E687" s="169"/>
      <c r="F687" s="122">
        <v>20000000</v>
      </c>
      <c r="G687" s="91"/>
    </row>
    <row r="688" spans="1:7" ht="15.75" x14ac:dyDescent="0.25">
      <c r="A688" s="114">
        <v>659</v>
      </c>
      <c r="B688" s="168" t="s">
        <v>2659</v>
      </c>
      <c r="C688" s="120" t="s">
        <v>1943</v>
      </c>
      <c r="D688" s="94" t="s">
        <v>2159</v>
      </c>
      <c r="E688" s="169"/>
      <c r="F688" s="122">
        <v>20000000</v>
      </c>
      <c r="G688" s="91"/>
    </row>
    <row r="689" spans="1:7" ht="15.75" x14ac:dyDescent="0.25">
      <c r="A689" s="114">
        <v>660</v>
      </c>
      <c r="B689" s="168" t="s">
        <v>2660</v>
      </c>
      <c r="C689" s="120" t="s">
        <v>1943</v>
      </c>
      <c r="D689" s="94" t="s">
        <v>2159</v>
      </c>
      <c r="E689" s="169">
        <v>40000000</v>
      </c>
      <c r="F689" s="147"/>
      <c r="G689" s="91"/>
    </row>
    <row r="690" spans="1:7" ht="15.75" x14ac:dyDescent="0.25">
      <c r="A690" s="114">
        <v>661</v>
      </c>
      <c r="B690" s="168" t="s">
        <v>2661</v>
      </c>
      <c r="C690" s="120" t="s">
        <v>1943</v>
      </c>
      <c r="D690" s="94" t="s">
        <v>2159</v>
      </c>
      <c r="E690" s="169"/>
      <c r="F690" s="122">
        <v>20000000</v>
      </c>
      <c r="G690" s="91"/>
    </row>
    <row r="691" spans="1:7" ht="15.75" x14ac:dyDescent="0.25">
      <c r="A691" s="114">
        <v>662</v>
      </c>
      <c r="B691" s="168" t="s">
        <v>2662</v>
      </c>
      <c r="C691" s="120" t="s">
        <v>1943</v>
      </c>
      <c r="D691" s="94" t="s">
        <v>2159</v>
      </c>
      <c r="E691" s="169"/>
      <c r="F691" s="122">
        <v>20000000</v>
      </c>
      <c r="G691" s="91"/>
    </row>
    <row r="692" spans="1:7" ht="15.75" x14ac:dyDescent="0.25">
      <c r="A692" s="114">
        <v>663</v>
      </c>
      <c r="B692" s="168" t="s">
        <v>2663</v>
      </c>
      <c r="C692" s="120" t="s">
        <v>1943</v>
      </c>
      <c r="D692" s="94" t="s">
        <v>2159</v>
      </c>
      <c r="E692" s="169">
        <v>40000000</v>
      </c>
      <c r="F692" s="147"/>
      <c r="G692" s="91"/>
    </row>
    <row r="693" spans="1:7" ht="15.75" x14ac:dyDescent="0.25">
      <c r="A693" s="114">
        <v>664</v>
      </c>
      <c r="B693" s="168" t="s">
        <v>2664</v>
      </c>
      <c r="C693" s="120" t="s">
        <v>1943</v>
      </c>
      <c r="D693" s="94" t="s">
        <v>2159</v>
      </c>
      <c r="E693" s="169"/>
      <c r="F693" s="122">
        <v>20000000</v>
      </c>
      <c r="G693" s="91"/>
    </row>
    <row r="694" spans="1:7" ht="15.75" x14ac:dyDescent="0.25">
      <c r="A694" s="114">
        <v>665</v>
      </c>
      <c r="B694" s="168" t="s">
        <v>2665</v>
      </c>
      <c r="C694" s="120" t="s">
        <v>1943</v>
      </c>
      <c r="D694" s="94" t="s">
        <v>2159</v>
      </c>
      <c r="E694" s="169"/>
      <c r="F694" s="122">
        <v>20000000</v>
      </c>
      <c r="G694" s="91"/>
    </row>
    <row r="695" spans="1:7" ht="15.75" x14ac:dyDescent="0.25">
      <c r="A695" s="114">
        <v>666</v>
      </c>
      <c r="B695" s="168" t="s">
        <v>2666</v>
      </c>
      <c r="C695" s="120" t="s">
        <v>1943</v>
      </c>
      <c r="D695" s="94" t="s">
        <v>2159</v>
      </c>
      <c r="E695" s="169"/>
      <c r="F695" s="122">
        <v>20000000</v>
      </c>
      <c r="G695" s="91"/>
    </row>
    <row r="696" spans="1:7" ht="15.75" x14ac:dyDescent="0.25">
      <c r="A696" s="114">
        <v>667</v>
      </c>
      <c r="B696" s="168" t="s">
        <v>1194</v>
      </c>
      <c r="C696" s="120" t="s">
        <v>1943</v>
      </c>
      <c r="D696" s="94" t="s">
        <v>2159</v>
      </c>
      <c r="E696" s="169"/>
      <c r="F696" s="122">
        <v>20000000</v>
      </c>
      <c r="G696" s="91"/>
    </row>
    <row r="697" spans="1:7" ht="15.75" x14ac:dyDescent="0.25">
      <c r="A697" s="114">
        <v>668</v>
      </c>
      <c r="B697" s="168" t="s">
        <v>2667</v>
      </c>
      <c r="C697" s="120" t="s">
        <v>1943</v>
      </c>
      <c r="D697" s="94" t="s">
        <v>2159</v>
      </c>
      <c r="E697" s="169"/>
      <c r="F697" s="122">
        <v>20000000</v>
      </c>
      <c r="G697" s="91"/>
    </row>
    <row r="698" spans="1:7" ht="15.75" x14ac:dyDescent="0.25">
      <c r="A698" s="114">
        <v>669</v>
      </c>
      <c r="B698" s="168" t="s">
        <v>2667</v>
      </c>
      <c r="C698" s="120" t="s">
        <v>1943</v>
      </c>
      <c r="D698" s="94" t="s">
        <v>2137</v>
      </c>
      <c r="E698" s="169"/>
      <c r="F698" s="122">
        <v>20000000</v>
      </c>
      <c r="G698" s="91"/>
    </row>
    <row r="699" spans="1:7" ht="15.75" x14ac:dyDescent="0.25">
      <c r="A699" s="114">
        <v>670</v>
      </c>
      <c r="B699" s="168" t="s">
        <v>2668</v>
      </c>
      <c r="C699" s="120" t="s">
        <v>1943</v>
      </c>
      <c r="D699" s="94" t="s">
        <v>2137</v>
      </c>
      <c r="E699" s="169"/>
      <c r="F699" s="122">
        <v>20000000</v>
      </c>
      <c r="G699" s="91"/>
    </row>
    <row r="700" spans="1:7" ht="15.75" x14ac:dyDescent="0.25">
      <c r="A700" s="114">
        <v>671</v>
      </c>
      <c r="B700" s="168" t="s">
        <v>2669</v>
      </c>
      <c r="C700" s="120" t="s">
        <v>1943</v>
      </c>
      <c r="D700" s="94" t="s">
        <v>2135</v>
      </c>
      <c r="E700" s="169">
        <v>40000000</v>
      </c>
      <c r="F700" s="147"/>
      <c r="G700" s="91"/>
    </row>
    <row r="701" spans="1:7" ht="15.75" x14ac:dyDescent="0.25">
      <c r="A701" s="114">
        <v>672</v>
      </c>
      <c r="B701" s="168" t="s">
        <v>2670</v>
      </c>
      <c r="C701" s="120" t="s">
        <v>1943</v>
      </c>
      <c r="D701" s="94" t="s">
        <v>2135</v>
      </c>
      <c r="E701" s="169">
        <v>40000000</v>
      </c>
      <c r="F701" s="147"/>
      <c r="G701" s="91"/>
    </row>
    <row r="702" spans="1:7" ht="15.75" x14ac:dyDescent="0.25">
      <c r="A702" s="114">
        <v>673</v>
      </c>
      <c r="B702" s="168" t="s">
        <v>2671</v>
      </c>
      <c r="C702" s="120" t="s">
        <v>1943</v>
      </c>
      <c r="D702" s="94" t="s">
        <v>2135</v>
      </c>
      <c r="E702" s="169"/>
      <c r="F702" s="122">
        <v>20000000</v>
      </c>
      <c r="G702" s="91"/>
    </row>
    <row r="703" spans="1:7" ht="15.75" x14ac:dyDescent="0.25">
      <c r="A703" s="114">
        <v>674</v>
      </c>
      <c r="B703" s="168" t="s">
        <v>2672</v>
      </c>
      <c r="C703" s="120" t="s">
        <v>1943</v>
      </c>
      <c r="D703" s="94" t="s">
        <v>2135</v>
      </c>
      <c r="E703" s="169"/>
      <c r="F703" s="122">
        <v>20000000</v>
      </c>
      <c r="G703" s="91"/>
    </row>
    <row r="704" spans="1:7" ht="15.75" x14ac:dyDescent="0.25">
      <c r="A704" s="114">
        <v>675</v>
      </c>
      <c r="B704" s="168" t="s">
        <v>2673</v>
      </c>
      <c r="C704" s="120" t="s">
        <v>1943</v>
      </c>
      <c r="D704" s="94" t="s">
        <v>2135</v>
      </c>
      <c r="E704" s="169"/>
      <c r="F704" s="122">
        <v>20000000</v>
      </c>
      <c r="G704" s="91"/>
    </row>
    <row r="705" spans="1:7" ht="15.75" x14ac:dyDescent="0.25">
      <c r="A705" s="114">
        <v>676</v>
      </c>
      <c r="B705" s="168" t="s">
        <v>2674</v>
      </c>
      <c r="C705" s="120" t="s">
        <v>1943</v>
      </c>
      <c r="D705" s="94" t="s">
        <v>2135</v>
      </c>
      <c r="E705" s="169">
        <v>40000000</v>
      </c>
      <c r="F705" s="147"/>
      <c r="G705" s="91"/>
    </row>
    <row r="706" spans="1:7" ht="15.75" x14ac:dyDescent="0.25">
      <c r="A706" s="114">
        <v>677</v>
      </c>
      <c r="B706" s="168" t="s">
        <v>2675</v>
      </c>
      <c r="C706" s="120" t="s">
        <v>1943</v>
      </c>
      <c r="D706" s="94" t="s">
        <v>2135</v>
      </c>
      <c r="E706" s="169"/>
      <c r="F706" s="122">
        <v>20000000</v>
      </c>
      <c r="G706" s="91"/>
    </row>
    <row r="707" spans="1:7" ht="15.75" x14ac:dyDescent="0.25">
      <c r="A707" s="114">
        <v>678</v>
      </c>
      <c r="B707" s="168" t="s">
        <v>2676</v>
      </c>
      <c r="C707" s="120" t="s">
        <v>1943</v>
      </c>
      <c r="D707" s="94" t="s">
        <v>2135</v>
      </c>
      <c r="E707" s="169"/>
      <c r="F707" s="122">
        <v>20000000</v>
      </c>
      <c r="G707" s="91"/>
    </row>
    <row r="708" spans="1:7" ht="15.75" x14ac:dyDescent="0.25">
      <c r="A708" s="114">
        <v>679</v>
      </c>
      <c r="B708" s="168" t="s">
        <v>2677</v>
      </c>
      <c r="C708" s="120" t="s">
        <v>1943</v>
      </c>
      <c r="D708" s="94" t="s">
        <v>2135</v>
      </c>
      <c r="E708" s="169"/>
      <c r="F708" s="122">
        <v>20000000</v>
      </c>
      <c r="G708" s="91"/>
    </row>
    <row r="709" spans="1:7" ht="15.75" x14ac:dyDescent="0.25">
      <c r="A709" s="114">
        <v>680</v>
      </c>
      <c r="B709" s="168" t="s">
        <v>1768</v>
      </c>
      <c r="C709" s="120" t="s">
        <v>1943</v>
      </c>
      <c r="D709" s="94" t="s">
        <v>2135</v>
      </c>
      <c r="E709" s="169">
        <v>40000000</v>
      </c>
      <c r="F709" s="122"/>
      <c r="G709" s="91"/>
    </row>
    <row r="710" spans="1:7" ht="15.75" x14ac:dyDescent="0.25">
      <c r="A710" s="114">
        <v>681</v>
      </c>
      <c r="B710" s="168" t="s">
        <v>2678</v>
      </c>
      <c r="C710" s="120" t="s">
        <v>1943</v>
      </c>
      <c r="D710" s="94" t="s">
        <v>2135</v>
      </c>
      <c r="E710" s="169">
        <v>40000000</v>
      </c>
      <c r="F710" s="122"/>
      <c r="G710" s="91"/>
    </row>
    <row r="711" spans="1:7" ht="15.75" x14ac:dyDescent="0.25">
      <c r="A711" s="114">
        <v>682</v>
      </c>
      <c r="B711" s="168" t="s">
        <v>2679</v>
      </c>
      <c r="C711" s="120" t="s">
        <v>1943</v>
      </c>
      <c r="D711" s="94" t="s">
        <v>891</v>
      </c>
      <c r="E711" s="169">
        <v>40000000</v>
      </c>
      <c r="F711" s="147"/>
      <c r="G711" s="91"/>
    </row>
    <row r="712" spans="1:7" ht="15.75" x14ac:dyDescent="0.25">
      <c r="A712" s="114">
        <v>683</v>
      </c>
      <c r="B712" s="168" t="s">
        <v>2680</v>
      </c>
      <c r="C712" s="120" t="s">
        <v>1943</v>
      </c>
      <c r="D712" s="94" t="s">
        <v>891</v>
      </c>
      <c r="E712" s="169">
        <v>40000000</v>
      </c>
      <c r="F712" s="147"/>
      <c r="G712" s="91"/>
    </row>
    <row r="713" spans="1:7" ht="15.75" x14ac:dyDescent="0.25">
      <c r="A713" s="114">
        <v>684</v>
      </c>
      <c r="B713" s="168" t="s">
        <v>2681</v>
      </c>
      <c r="C713" s="120" t="s">
        <v>1943</v>
      </c>
      <c r="D713" s="94" t="s">
        <v>891</v>
      </c>
      <c r="E713" s="169"/>
      <c r="F713" s="122">
        <v>20000000</v>
      </c>
      <c r="G713" s="91"/>
    </row>
    <row r="714" spans="1:7" ht="15.75" x14ac:dyDescent="0.25">
      <c r="A714" s="114">
        <v>685</v>
      </c>
      <c r="B714" s="168" t="s">
        <v>2682</v>
      </c>
      <c r="C714" s="120" t="s">
        <v>1943</v>
      </c>
      <c r="D714" s="94" t="s">
        <v>891</v>
      </c>
      <c r="E714" s="169"/>
      <c r="F714" s="122">
        <v>20000000</v>
      </c>
      <c r="G714" s="91"/>
    </row>
    <row r="715" spans="1:7" ht="15.75" x14ac:dyDescent="0.25">
      <c r="A715" s="114">
        <v>686</v>
      </c>
      <c r="B715" s="168" t="s">
        <v>2683</v>
      </c>
      <c r="C715" s="120" t="s">
        <v>1943</v>
      </c>
      <c r="D715" s="94" t="s">
        <v>891</v>
      </c>
      <c r="E715" s="169"/>
      <c r="F715" s="122">
        <v>20000000</v>
      </c>
      <c r="G715" s="91"/>
    </row>
    <row r="716" spans="1:7" ht="15.75" x14ac:dyDescent="0.25">
      <c r="A716" s="114">
        <v>687</v>
      </c>
      <c r="B716" s="168" t="s">
        <v>689</v>
      </c>
      <c r="C716" s="120" t="s">
        <v>1943</v>
      </c>
      <c r="D716" s="94" t="s">
        <v>891</v>
      </c>
      <c r="E716" s="169">
        <v>40000000</v>
      </c>
      <c r="F716" s="147"/>
      <c r="G716" s="91"/>
    </row>
    <row r="717" spans="1:7" ht="15.75" x14ac:dyDescent="0.25">
      <c r="A717" s="114">
        <v>688</v>
      </c>
      <c r="B717" s="168" t="s">
        <v>2684</v>
      </c>
      <c r="C717" s="120" t="s">
        <v>1943</v>
      </c>
      <c r="D717" s="94" t="s">
        <v>2641</v>
      </c>
      <c r="E717" s="169"/>
      <c r="F717" s="122">
        <v>20000000</v>
      </c>
      <c r="G717" s="91"/>
    </row>
    <row r="718" spans="1:7" ht="15.75" x14ac:dyDescent="0.25">
      <c r="A718" s="114">
        <v>689</v>
      </c>
      <c r="B718" s="168" t="s">
        <v>2685</v>
      </c>
      <c r="C718" s="120" t="s">
        <v>1943</v>
      </c>
      <c r="D718" s="94" t="s">
        <v>2641</v>
      </c>
      <c r="E718" s="169"/>
      <c r="F718" s="122">
        <v>20000000</v>
      </c>
      <c r="G718" s="91"/>
    </row>
    <row r="719" spans="1:7" ht="15.75" x14ac:dyDescent="0.25">
      <c r="A719" s="114">
        <v>690</v>
      </c>
      <c r="B719" s="168" t="s">
        <v>2686</v>
      </c>
      <c r="C719" s="120" t="s">
        <v>1943</v>
      </c>
      <c r="D719" s="94" t="s">
        <v>2145</v>
      </c>
      <c r="E719" s="169"/>
      <c r="F719" s="122">
        <v>20000000</v>
      </c>
      <c r="G719" s="91"/>
    </row>
    <row r="720" spans="1:7" ht="15.75" x14ac:dyDescent="0.25">
      <c r="A720" s="114">
        <v>691</v>
      </c>
      <c r="B720" s="168" t="s">
        <v>2687</v>
      </c>
      <c r="C720" s="120" t="s">
        <v>1943</v>
      </c>
      <c r="D720" s="94" t="s">
        <v>2145</v>
      </c>
      <c r="E720" s="169"/>
      <c r="F720" s="122">
        <v>20000000</v>
      </c>
      <c r="G720" s="91"/>
    </row>
    <row r="721" spans="1:7" ht="15.75" x14ac:dyDescent="0.25">
      <c r="A721" s="114">
        <v>692</v>
      </c>
      <c r="B721" s="168" t="s">
        <v>2688</v>
      </c>
      <c r="C721" s="120" t="s">
        <v>1943</v>
      </c>
      <c r="D721" s="94" t="s">
        <v>2145</v>
      </c>
      <c r="E721" s="169"/>
      <c r="F721" s="122">
        <v>20000000</v>
      </c>
      <c r="G721" s="91"/>
    </row>
    <row r="722" spans="1:7" ht="15.75" x14ac:dyDescent="0.25">
      <c r="A722" s="114">
        <v>693</v>
      </c>
      <c r="B722" s="168" t="s">
        <v>2689</v>
      </c>
      <c r="C722" s="120" t="s">
        <v>1943</v>
      </c>
      <c r="D722" s="94" t="s">
        <v>2145</v>
      </c>
      <c r="E722" s="169"/>
      <c r="F722" s="122">
        <v>20000000</v>
      </c>
      <c r="G722" s="91"/>
    </row>
    <row r="723" spans="1:7" ht="15.75" x14ac:dyDescent="0.25">
      <c r="A723" s="114">
        <v>694</v>
      </c>
      <c r="B723" s="168" t="s">
        <v>2690</v>
      </c>
      <c r="C723" s="120" t="s">
        <v>1943</v>
      </c>
      <c r="D723" s="94" t="s">
        <v>2645</v>
      </c>
      <c r="E723" s="169"/>
      <c r="F723" s="122">
        <v>20000000</v>
      </c>
      <c r="G723" s="91"/>
    </row>
    <row r="724" spans="1:7" ht="15.75" x14ac:dyDescent="0.25">
      <c r="A724" s="114">
        <v>695</v>
      </c>
      <c r="B724" s="168" t="s">
        <v>2691</v>
      </c>
      <c r="C724" s="120" t="s">
        <v>1943</v>
      </c>
      <c r="D724" s="94" t="s">
        <v>2645</v>
      </c>
      <c r="E724" s="169"/>
      <c r="F724" s="122">
        <v>20000000</v>
      </c>
      <c r="G724" s="91"/>
    </row>
    <row r="725" spans="1:7" ht="15.75" x14ac:dyDescent="0.25">
      <c r="A725" s="114">
        <v>696</v>
      </c>
      <c r="B725" s="168" t="s">
        <v>2692</v>
      </c>
      <c r="C725" s="120" t="s">
        <v>1943</v>
      </c>
      <c r="D725" s="94" t="s">
        <v>2645</v>
      </c>
      <c r="E725" s="169"/>
      <c r="F725" s="122">
        <v>20000000</v>
      </c>
      <c r="G725" s="91"/>
    </row>
    <row r="726" spans="1:7" ht="15.75" x14ac:dyDescent="0.25">
      <c r="A726" s="114">
        <v>697</v>
      </c>
      <c r="B726" s="168" t="s">
        <v>2693</v>
      </c>
      <c r="C726" s="120" t="s">
        <v>1943</v>
      </c>
      <c r="D726" s="94" t="s">
        <v>2694</v>
      </c>
      <c r="E726" s="169">
        <v>40000000</v>
      </c>
      <c r="F726" s="122"/>
      <c r="G726" s="91"/>
    </row>
    <row r="727" spans="1:7" ht="15.75" x14ac:dyDescent="0.25">
      <c r="A727" s="114">
        <v>698</v>
      </c>
      <c r="B727" s="168" t="s">
        <v>2695</v>
      </c>
      <c r="C727" s="120" t="s">
        <v>1943</v>
      </c>
      <c r="D727" s="94" t="s">
        <v>2694</v>
      </c>
      <c r="E727" s="169"/>
      <c r="F727" s="122">
        <v>20000000</v>
      </c>
      <c r="G727" s="91"/>
    </row>
    <row r="728" spans="1:7" ht="15.75" x14ac:dyDescent="0.25">
      <c r="A728" s="114">
        <v>699</v>
      </c>
      <c r="B728" s="168" t="s">
        <v>2696</v>
      </c>
      <c r="C728" s="120" t="s">
        <v>1957</v>
      </c>
      <c r="D728" s="94" t="s">
        <v>2135</v>
      </c>
      <c r="E728" s="169"/>
      <c r="F728" s="122">
        <v>20000000</v>
      </c>
      <c r="G728" s="91"/>
    </row>
    <row r="729" spans="1:7" ht="15.75" x14ac:dyDescent="0.25">
      <c r="A729" s="114">
        <v>700</v>
      </c>
      <c r="B729" s="168" t="s">
        <v>2697</v>
      </c>
      <c r="C729" s="120" t="s">
        <v>1943</v>
      </c>
      <c r="D729" s="94" t="s">
        <v>2161</v>
      </c>
      <c r="E729" s="169">
        <v>40000000</v>
      </c>
      <c r="F729" s="147"/>
      <c r="G729" s="91"/>
    </row>
    <row r="730" spans="1:7" ht="15.75" x14ac:dyDescent="0.25">
      <c r="A730" s="114">
        <v>701</v>
      </c>
      <c r="B730" s="168" t="s">
        <v>2698</v>
      </c>
      <c r="C730" s="120" t="s">
        <v>1943</v>
      </c>
      <c r="D730" s="94" t="s">
        <v>2135</v>
      </c>
      <c r="E730" s="169">
        <v>40000000</v>
      </c>
      <c r="F730" s="147"/>
      <c r="G730" s="91"/>
    </row>
    <row r="731" spans="1:7" ht="15.75" x14ac:dyDescent="0.25">
      <c r="A731" s="114">
        <v>702</v>
      </c>
      <c r="B731" s="168" t="s">
        <v>2699</v>
      </c>
      <c r="C731" s="120" t="s">
        <v>1943</v>
      </c>
      <c r="D731" s="94" t="s">
        <v>2161</v>
      </c>
      <c r="E731" s="169"/>
      <c r="F731" s="122">
        <v>20000000</v>
      </c>
      <c r="G731" s="91"/>
    </row>
    <row r="732" spans="1:7" ht="15.75" x14ac:dyDescent="0.25">
      <c r="A732" s="114">
        <v>703</v>
      </c>
      <c r="B732" s="168" t="s">
        <v>1740</v>
      </c>
      <c r="C732" s="120" t="s">
        <v>1943</v>
      </c>
      <c r="D732" s="94" t="s">
        <v>2161</v>
      </c>
      <c r="E732" s="169"/>
      <c r="F732" s="122">
        <v>20000000</v>
      </c>
      <c r="G732" s="91"/>
    </row>
    <row r="733" spans="1:7" ht="15.75" x14ac:dyDescent="0.25">
      <c r="A733" s="114">
        <v>704</v>
      </c>
      <c r="B733" s="168" t="s">
        <v>2700</v>
      </c>
      <c r="C733" s="120" t="s">
        <v>1943</v>
      </c>
      <c r="D733" s="94" t="s">
        <v>2159</v>
      </c>
      <c r="E733" s="169"/>
      <c r="F733" s="122">
        <v>20000000</v>
      </c>
      <c r="G733" s="91"/>
    </row>
    <row r="734" spans="1:7" ht="15.75" x14ac:dyDescent="0.25">
      <c r="A734" s="115" t="s">
        <v>1340</v>
      </c>
      <c r="B734" s="117" t="s">
        <v>2178</v>
      </c>
      <c r="C734" s="115"/>
      <c r="D734" s="79"/>
      <c r="E734" s="137">
        <f>SUM(E735:E756)</f>
        <v>400000000</v>
      </c>
      <c r="F734" s="137">
        <f>SUM(F735:F756)</f>
        <v>240000000</v>
      </c>
      <c r="G734" s="91"/>
    </row>
    <row r="735" spans="1:7" ht="15.75" x14ac:dyDescent="0.25">
      <c r="A735" s="114">
        <v>705</v>
      </c>
      <c r="B735" s="91" t="s">
        <v>1795</v>
      </c>
      <c r="C735" s="120" t="s">
        <v>1943</v>
      </c>
      <c r="D735" s="94" t="s">
        <v>977</v>
      </c>
      <c r="E735" s="92">
        <v>40000000</v>
      </c>
      <c r="F735" s="91"/>
      <c r="G735" s="91"/>
    </row>
    <row r="736" spans="1:7" ht="15.75" x14ac:dyDescent="0.25">
      <c r="A736" s="114">
        <v>706</v>
      </c>
      <c r="B736" s="91" t="s">
        <v>2701</v>
      </c>
      <c r="C736" s="120" t="s">
        <v>1943</v>
      </c>
      <c r="D736" s="94" t="s">
        <v>509</v>
      </c>
      <c r="E736" s="92">
        <v>40000000</v>
      </c>
      <c r="F736" s="91"/>
      <c r="G736" s="91"/>
    </row>
    <row r="737" spans="1:7" ht="15.75" x14ac:dyDescent="0.25">
      <c r="A737" s="114">
        <v>707</v>
      </c>
      <c r="B737" s="91" t="s">
        <v>2702</v>
      </c>
      <c r="C737" s="120" t="s">
        <v>1943</v>
      </c>
      <c r="D737" s="94" t="s">
        <v>2180</v>
      </c>
      <c r="E737" s="92">
        <v>40000000</v>
      </c>
      <c r="F737" s="91"/>
      <c r="G737" s="91"/>
    </row>
    <row r="738" spans="1:7" ht="15.75" x14ac:dyDescent="0.25">
      <c r="A738" s="114">
        <v>708</v>
      </c>
      <c r="B738" s="91" t="s">
        <v>2570</v>
      </c>
      <c r="C738" s="120" t="s">
        <v>1943</v>
      </c>
      <c r="D738" s="94" t="s">
        <v>2703</v>
      </c>
      <c r="E738" s="91"/>
      <c r="F738" s="92">
        <v>20000000</v>
      </c>
      <c r="G738" s="91"/>
    </row>
    <row r="739" spans="1:7" ht="15.75" x14ac:dyDescent="0.25">
      <c r="A739" s="114">
        <v>709</v>
      </c>
      <c r="B739" s="91" t="s">
        <v>2213</v>
      </c>
      <c r="C739" s="120" t="s">
        <v>1943</v>
      </c>
      <c r="D739" s="94" t="s">
        <v>2703</v>
      </c>
      <c r="E739" s="91"/>
      <c r="F739" s="92">
        <v>20000000</v>
      </c>
      <c r="G739" s="91"/>
    </row>
    <row r="740" spans="1:7" ht="15.75" x14ac:dyDescent="0.25">
      <c r="A740" s="114">
        <v>710</v>
      </c>
      <c r="B740" s="91" t="s">
        <v>2704</v>
      </c>
      <c r="C740" s="120" t="s">
        <v>1943</v>
      </c>
      <c r="D740" s="94" t="s">
        <v>68</v>
      </c>
      <c r="E740" s="91"/>
      <c r="F740" s="92">
        <v>20000000</v>
      </c>
      <c r="G740" s="91"/>
    </row>
    <row r="741" spans="1:7" ht="15.75" x14ac:dyDescent="0.25">
      <c r="A741" s="114">
        <v>711</v>
      </c>
      <c r="B741" s="91" t="s">
        <v>2705</v>
      </c>
      <c r="C741" s="120" t="s">
        <v>1943</v>
      </c>
      <c r="D741" s="94" t="s">
        <v>68</v>
      </c>
      <c r="E741" s="92">
        <v>40000000</v>
      </c>
      <c r="F741" s="91"/>
      <c r="G741" s="91"/>
    </row>
    <row r="742" spans="1:7" ht="15.75" x14ac:dyDescent="0.25">
      <c r="A742" s="114">
        <v>712</v>
      </c>
      <c r="B742" s="91" t="s">
        <v>2706</v>
      </c>
      <c r="C742" s="120" t="s">
        <v>1943</v>
      </c>
      <c r="D742" s="94" t="s">
        <v>68</v>
      </c>
      <c r="E742" s="92">
        <v>40000000</v>
      </c>
      <c r="F742" s="91"/>
      <c r="G742" s="91"/>
    </row>
    <row r="743" spans="1:7" ht="15.75" x14ac:dyDescent="0.25">
      <c r="A743" s="114">
        <v>713</v>
      </c>
      <c r="B743" s="91" t="s">
        <v>2707</v>
      </c>
      <c r="C743" s="120" t="s">
        <v>1943</v>
      </c>
      <c r="D743" s="94" t="s">
        <v>2184</v>
      </c>
      <c r="E743" s="92">
        <v>40000000</v>
      </c>
      <c r="F743" s="91"/>
      <c r="G743" s="91"/>
    </row>
    <row r="744" spans="1:7" ht="15.75" x14ac:dyDescent="0.25">
      <c r="A744" s="114">
        <v>714</v>
      </c>
      <c r="B744" s="91" t="s">
        <v>2708</v>
      </c>
      <c r="C744" s="120" t="s">
        <v>1943</v>
      </c>
      <c r="D744" s="94" t="s">
        <v>2184</v>
      </c>
      <c r="E744" s="92">
        <v>40000000</v>
      </c>
      <c r="F744" s="91"/>
      <c r="G744" s="91"/>
    </row>
    <row r="745" spans="1:7" ht="15.75" x14ac:dyDescent="0.25">
      <c r="A745" s="114">
        <v>715</v>
      </c>
      <c r="B745" s="91" t="s">
        <v>2709</v>
      </c>
      <c r="C745" s="120" t="s">
        <v>1943</v>
      </c>
      <c r="D745" s="94" t="s">
        <v>2184</v>
      </c>
      <c r="E745" s="92">
        <v>40000000</v>
      </c>
      <c r="F745" s="91"/>
      <c r="G745" s="91"/>
    </row>
    <row r="746" spans="1:7" ht="15.75" x14ac:dyDescent="0.25">
      <c r="A746" s="114">
        <v>716</v>
      </c>
      <c r="B746" s="91" t="s">
        <v>2710</v>
      </c>
      <c r="C746" s="120" t="s">
        <v>1943</v>
      </c>
      <c r="D746" s="94" t="s">
        <v>2184</v>
      </c>
      <c r="E746" s="91"/>
      <c r="F746" s="92">
        <v>20000000</v>
      </c>
      <c r="G746" s="91"/>
    </row>
    <row r="747" spans="1:7" ht="15.75" x14ac:dyDescent="0.25">
      <c r="A747" s="114">
        <v>717</v>
      </c>
      <c r="B747" s="91" t="s">
        <v>2711</v>
      </c>
      <c r="C747" s="120" t="s">
        <v>1957</v>
      </c>
      <c r="D747" s="94" t="s">
        <v>2184</v>
      </c>
      <c r="E747" s="91"/>
      <c r="F747" s="92">
        <v>20000000</v>
      </c>
      <c r="G747" s="91"/>
    </row>
    <row r="748" spans="1:7" ht="15.75" x14ac:dyDescent="0.25">
      <c r="A748" s="114">
        <v>718</v>
      </c>
      <c r="B748" s="91" t="s">
        <v>2712</v>
      </c>
      <c r="C748" s="120" t="s">
        <v>1943</v>
      </c>
      <c r="D748" s="94" t="s">
        <v>2184</v>
      </c>
      <c r="E748" s="92">
        <v>40000000</v>
      </c>
      <c r="F748" s="91"/>
      <c r="G748" s="91"/>
    </row>
    <row r="749" spans="1:7" ht="15.75" x14ac:dyDescent="0.25">
      <c r="A749" s="114">
        <v>719</v>
      </c>
      <c r="B749" s="91" t="s">
        <v>2183</v>
      </c>
      <c r="C749" s="120" t="s">
        <v>1943</v>
      </c>
      <c r="D749" s="94" t="s">
        <v>2184</v>
      </c>
      <c r="E749" s="91"/>
      <c r="F749" s="92">
        <v>20000000</v>
      </c>
      <c r="G749" s="91"/>
    </row>
    <row r="750" spans="1:7" ht="15.75" x14ac:dyDescent="0.25">
      <c r="A750" s="114">
        <v>720</v>
      </c>
      <c r="B750" s="91" t="s">
        <v>2713</v>
      </c>
      <c r="C750" s="120" t="s">
        <v>1943</v>
      </c>
      <c r="D750" s="94" t="s">
        <v>2714</v>
      </c>
      <c r="E750" s="91"/>
      <c r="F750" s="92">
        <v>20000000</v>
      </c>
      <c r="G750" s="91"/>
    </row>
    <row r="751" spans="1:7" ht="15.75" x14ac:dyDescent="0.25">
      <c r="A751" s="114">
        <v>721</v>
      </c>
      <c r="B751" s="91" t="s">
        <v>2715</v>
      </c>
      <c r="C751" s="114" t="s">
        <v>2015</v>
      </c>
      <c r="D751" s="94" t="s">
        <v>2714</v>
      </c>
      <c r="E751" s="91"/>
      <c r="F751" s="92">
        <v>20000000</v>
      </c>
      <c r="G751" s="91"/>
    </row>
    <row r="752" spans="1:7" ht="15.75" x14ac:dyDescent="0.25">
      <c r="A752" s="114">
        <v>722</v>
      </c>
      <c r="B752" s="91" t="s">
        <v>2716</v>
      </c>
      <c r="C752" s="120" t="s">
        <v>1943</v>
      </c>
      <c r="D752" s="94" t="s">
        <v>2186</v>
      </c>
      <c r="E752" s="92">
        <v>40000000</v>
      </c>
      <c r="F752" s="91"/>
      <c r="G752" s="91"/>
    </row>
    <row r="753" spans="1:7" ht="15.75" x14ac:dyDescent="0.25">
      <c r="A753" s="114">
        <v>723</v>
      </c>
      <c r="B753" s="91" t="s">
        <v>2569</v>
      </c>
      <c r="C753" s="120" t="s">
        <v>1943</v>
      </c>
      <c r="D753" s="94" t="s">
        <v>2194</v>
      </c>
      <c r="E753" s="91"/>
      <c r="F753" s="92">
        <v>20000000</v>
      </c>
      <c r="G753" s="91"/>
    </row>
    <row r="754" spans="1:7" ht="15.75" x14ac:dyDescent="0.25">
      <c r="A754" s="114">
        <v>724</v>
      </c>
      <c r="B754" s="91" t="s">
        <v>2717</v>
      </c>
      <c r="C754" s="120" t="s">
        <v>1943</v>
      </c>
      <c r="D754" s="94" t="s">
        <v>2184</v>
      </c>
      <c r="E754" s="91"/>
      <c r="F754" s="92">
        <v>20000000</v>
      </c>
      <c r="G754" s="91"/>
    </row>
    <row r="755" spans="1:7" ht="15.75" x14ac:dyDescent="0.25">
      <c r="A755" s="114">
        <v>725</v>
      </c>
      <c r="B755" s="91" t="s">
        <v>2718</v>
      </c>
      <c r="C755" s="114" t="s">
        <v>2015</v>
      </c>
      <c r="D755" s="94" t="s">
        <v>2184</v>
      </c>
      <c r="E755" s="91"/>
      <c r="F755" s="92">
        <v>20000000</v>
      </c>
      <c r="G755" s="91"/>
    </row>
    <row r="756" spans="1:7" ht="15.75" x14ac:dyDescent="0.25">
      <c r="A756" s="114">
        <v>726</v>
      </c>
      <c r="B756" s="91" t="s">
        <v>2719</v>
      </c>
      <c r="C756" s="120" t="s">
        <v>1943</v>
      </c>
      <c r="D756" s="94" t="s">
        <v>2186</v>
      </c>
      <c r="E756" s="91"/>
      <c r="F756" s="92">
        <v>20000000</v>
      </c>
      <c r="G756" s="91"/>
    </row>
    <row r="757" spans="1:7" ht="15.75" x14ac:dyDescent="0.25">
      <c r="A757" s="115" t="s">
        <v>1342</v>
      </c>
      <c r="B757" s="117" t="s">
        <v>2198</v>
      </c>
      <c r="C757" s="115"/>
      <c r="D757" s="79"/>
      <c r="E757" s="137">
        <f>SUM(E758:E816)</f>
        <v>1440000000</v>
      </c>
      <c r="F757" s="137">
        <f>SUM(F758:F816)</f>
        <v>460000000</v>
      </c>
      <c r="G757" s="91"/>
    </row>
    <row r="758" spans="1:7" ht="15.75" x14ac:dyDescent="0.25">
      <c r="A758" s="114">
        <v>727</v>
      </c>
      <c r="B758" s="171" t="s">
        <v>2720</v>
      </c>
      <c r="C758" s="120" t="s">
        <v>1943</v>
      </c>
      <c r="D758" s="94" t="s">
        <v>2199</v>
      </c>
      <c r="E758" s="172"/>
      <c r="F758" s="148">
        <v>20000000</v>
      </c>
      <c r="G758" s="91"/>
    </row>
    <row r="759" spans="1:7" ht="15.75" x14ac:dyDescent="0.25">
      <c r="A759" s="114">
        <v>728</v>
      </c>
      <c r="B759" s="171" t="s">
        <v>2721</v>
      </c>
      <c r="C759" s="120" t="s">
        <v>1943</v>
      </c>
      <c r="D759" s="94" t="s">
        <v>2722</v>
      </c>
      <c r="E759" s="148">
        <v>40000000</v>
      </c>
      <c r="F759" s="173"/>
      <c r="G759" s="91"/>
    </row>
    <row r="760" spans="1:7" ht="15.75" x14ac:dyDescent="0.25">
      <c r="A760" s="114">
        <v>729</v>
      </c>
      <c r="B760" s="171" t="s">
        <v>1768</v>
      </c>
      <c r="C760" s="120" t="s">
        <v>1943</v>
      </c>
      <c r="D760" s="94" t="s">
        <v>477</v>
      </c>
      <c r="E760" s="148"/>
      <c r="F760" s="148">
        <v>20000000</v>
      </c>
      <c r="G760" s="91"/>
    </row>
    <row r="761" spans="1:7" ht="15.75" x14ac:dyDescent="0.25">
      <c r="A761" s="114">
        <v>730</v>
      </c>
      <c r="B761" s="171" t="s">
        <v>2723</v>
      </c>
      <c r="C761" s="120" t="s">
        <v>1943</v>
      </c>
      <c r="D761" s="94" t="s">
        <v>477</v>
      </c>
      <c r="E761" s="148">
        <v>40000000</v>
      </c>
      <c r="F761" s="148"/>
      <c r="G761" s="91"/>
    </row>
    <row r="762" spans="1:7" ht="15.75" x14ac:dyDescent="0.25">
      <c r="A762" s="114">
        <v>731</v>
      </c>
      <c r="B762" s="171" t="s">
        <v>2724</v>
      </c>
      <c r="C762" s="120" t="s">
        <v>1943</v>
      </c>
      <c r="D762" s="94" t="s">
        <v>477</v>
      </c>
      <c r="E762" s="148"/>
      <c r="F762" s="148">
        <v>20000000</v>
      </c>
      <c r="G762" s="91"/>
    </row>
    <row r="763" spans="1:7" ht="15.75" x14ac:dyDescent="0.25">
      <c r="A763" s="114">
        <v>732</v>
      </c>
      <c r="B763" s="171" t="s">
        <v>2725</v>
      </c>
      <c r="C763" s="120" t="s">
        <v>1943</v>
      </c>
      <c r="D763" s="94" t="s">
        <v>2097</v>
      </c>
      <c r="E763" s="148"/>
      <c r="F763" s="148">
        <v>20000000</v>
      </c>
      <c r="G763" s="91"/>
    </row>
    <row r="764" spans="1:7" ht="15.75" x14ac:dyDescent="0.25">
      <c r="A764" s="114">
        <v>733</v>
      </c>
      <c r="B764" s="171" t="s">
        <v>2726</v>
      </c>
      <c r="C764" s="120" t="s">
        <v>1943</v>
      </c>
      <c r="D764" s="94" t="s">
        <v>2203</v>
      </c>
      <c r="E764" s="148">
        <v>40000000</v>
      </c>
      <c r="F764" s="148"/>
      <c r="G764" s="91"/>
    </row>
    <row r="765" spans="1:7" ht="15.75" x14ac:dyDescent="0.25">
      <c r="A765" s="114">
        <v>734</v>
      </c>
      <c r="B765" s="171" t="s">
        <v>2727</v>
      </c>
      <c r="C765" s="120" t="s">
        <v>1943</v>
      </c>
      <c r="D765" s="94" t="s">
        <v>2059</v>
      </c>
      <c r="E765" s="148">
        <v>40000000</v>
      </c>
      <c r="F765" s="173"/>
      <c r="G765" s="91"/>
    </row>
    <row r="766" spans="1:7" ht="15.75" x14ac:dyDescent="0.25">
      <c r="A766" s="114">
        <v>735</v>
      </c>
      <c r="B766" s="171" t="s">
        <v>2728</v>
      </c>
      <c r="C766" s="120" t="s">
        <v>1943</v>
      </c>
      <c r="D766" s="94" t="s">
        <v>1011</v>
      </c>
      <c r="E766" s="148">
        <v>40000000</v>
      </c>
      <c r="F766" s="173"/>
      <c r="G766" s="91"/>
    </row>
    <row r="767" spans="1:7" ht="15.75" x14ac:dyDescent="0.25">
      <c r="A767" s="114">
        <v>736</v>
      </c>
      <c r="B767" s="171" t="s">
        <v>2729</v>
      </c>
      <c r="C767" s="120" t="s">
        <v>1943</v>
      </c>
      <c r="D767" s="94" t="s">
        <v>1011</v>
      </c>
      <c r="E767" s="148"/>
      <c r="F767" s="148">
        <v>20000000</v>
      </c>
      <c r="G767" s="91"/>
    </row>
    <row r="768" spans="1:7" ht="15.75" x14ac:dyDescent="0.25">
      <c r="A768" s="114">
        <v>737</v>
      </c>
      <c r="B768" s="171" t="s">
        <v>495</v>
      </c>
      <c r="C768" s="120" t="s">
        <v>1943</v>
      </c>
      <c r="D768" s="94" t="s">
        <v>1011</v>
      </c>
      <c r="E768" s="148">
        <v>40000000</v>
      </c>
      <c r="F768" s="173"/>
      <c r="G768" s="91"/>
    </row>
    <row r="769" spans="1:7" ht="15.75" x14ac:dyDescent="0.25">
      <c r="A769" s="114">
        <v>738</v>
      </c>
      <c r="B769" s="171" t="s">
        <v>2730</v>
      </c>
      <c r="C769" s="120" t="s">
        <v>1943</v>
      </c>
      <c r="D769" s="94" t="s">
        <v>2235</v>
      </c>
      <c r="E769" s="148">
        <v>40000000</v>
      </c>
      <c r="F769" s="173"/>
      <c r="G769" s="91"/>
    </row>
    <row r="770" spans="1:7" ht="15.75" x14ac:dyDescent="0.25">
      <c r="A770" s="114">
        <v>739</v>
      </c>
      <c r="B770" s="171" t="s">
        <v>2731</v>
      </c>
      <c r="C770" s="120" t="s">
        <v>1943</v>
      </c>
      <c r="D770" s="94" t="s">
        <v>2235</v>
      </c>
      <c r="E770" s="148"/>
      <c r="F770" s="148">
        <v>20000000</v>
      </c>
      <c r="G770" s="91"/>
    </row>
    <row r="771" spans="1:7" ht="15.75" x14ac:dyDescent="0.25">
      <c r="A771" s="114">
        <v>740</v>
      </c>
      <c r="B771" s="171" t="s">
        <v>2732</v>
      </c>
      <c r="C771" s="120" t="s">
        <v>1943</v>
      </c>
      <c r="D771" s="94" t="s">
        <v>2235</v>
      </c>
      <c r="E771" s="148"/>
      <c r="F771" s="148">
        <v>20000000</v>
      </c>
      <c r="G771" s="91"/>
    </row>
    <row r="772" spans="1:7" ht="15.75" x14ac:dyDescent="0.25">
      <c r="A772" s="114">
        <v>741</v>
      </c>
      <c r="B772" s="171" t="s">
        <v>2733</v>
      </c>
      <c r="C772" s="120" t="s">
        <v>1943</v>
      </c>
      <c r="D772" s="94" t="s">
        <v>2212</v>
      </c>
      <c r="E772" s="148"/>
      <c r="F772" s="148">
        <v>20000000</v>
      </c>
      <c r="G772" s="91"/>
    </row>
    <row r="773" spans="1:7" ht="15.75" x14ac:dyDescent="0.25">
      <c r="A773" s="114">
        <v>742</v>
      </c>
      <c r="B773" s="171" t="s">
        <v>2734</v>
      </c>
      <c r="C773" s="120" t="s">
        <v>1943</v>
      </c>
      <c r="D773" s="94" t="s">
        <v>2235</v>
      </c>
      <c r="E773" s="148">
        <v>40000000</v>
      </c>
      <c r="F773" s="173"/>
      <c r="G773" s="91"/>
    </row>
    <row r="774" spans="1:7" ht="15.75" x14ac:dyDescent="0.25">
      <c r="A774" s="114">
        <v>743</v>
      </c>
      <c r="B774" s="171" t="s">
        <v>2735</v>
      </c>
      <c r="C774" s="120" t="s">
        <v>1943</v>
      </c>
      <c r="D774" s="94" t="s">
        <v>2736</v>
      </c>
      <c r="E774" s="148">
        <v>40000000</v>
      </c>
      <c r="F774" s="173"/>
      <c r="G774" s="91"/>
    </row>
    <row r="775" spans="1:7" ht="15.75" x14ac:dyDescent="0.25">
      <c r="A775" s="114">
        <v>744</v>
      </c>
      <c r="B775" s="171" t="s">
        <v>2737</v>
      </c>
      <c r="C775" s="120" t="s">
        <v>1943</v>
      </c>
      <c r="D775" s="94" t="s">
        <v>2736</v>
      </c>
      <c r="E775" s="148">
        <v>40000000</v>
      </c>
      <c r="F775" s="173"/>
      <c r="G775" s="91"/>
    </row>
    <row r="776" spans="1:7" ht="15.75" x14ac:dyDescent="0.25">
      <c r="A776" s="114">
        <v>745</v>
      </c>
      <c r="B776" s="171" t="s">
        <v>2738</v>
      </c>
      <c r="C776" s="120" t="s">
        <v>1943</v>
      </c>
      <c r="D776" s="94" t="s">
        <v>2736</v>
      </c>
      <c r="E776" s="148">
        <v>40000000</v>
      </c>
      <c r="F776" s="173"/>
      <c r="G776" s="91"/>
    </row>
    <row r="777" spans="1:7" ht="15.75" x14ac:dyDescent="0.25">
      <c r="A777" s="114">
        <v>746</v>
      </c>
      <c r="B777" s="171" t="s">
        <v>2739</v>
      </c>
      <c r="C777" s="120" t="s">
        <v>1943</v>
      </c>
      <c r="D777" s="94" t="s">
        <v>2736</v>
      </c>
      <c r="E777" s="148">
        <v>40000000</v>
      </c>
      <c r="F777" s="173"/>
      <c r="G777" s="91"/>
    </row>
    <row r="778" spans="1:7" ht="15.75" x14ac:dyDescent="0.25">
      <c r="A778" s="114">
        <v>747</v>
      </c>
      <c r="B778" s="171" t="s">
        <v>2740</v>
      </c>
      <c r="C778" s="120" t="s">
        <v>1943</v>
      </c>
      <c r="D778" s="94" t="s">
        <v>2736</v>
      </c>
      <c r="E778" s="148">
        <v>40000000</v>
      </c>
      <c r="F778" s="173"/>
      <c r="G778" s="91"/>
    </row>
    <row r="779" spans="1:7" ht="15.75" x14ac:dyDescent="0.25">
      <c r="A779" s="114">
        <v>748</v>
      </c>
      <c r="B779" s="171" t="s">
        <v>2741</v>
      </c>
      <c r="C779" s="120" t="s">
        <v>1943</v>
      </c>
      <c r="D779" s="94" t="s">
        <v>2742</v>
      </c>
      <c r="E779" s="148">
        <v>40000000</v>
      </c>
      <c r="F779" s="148"/>
      <c r="G779" s="91"/>
    </row>
    <row r="780" spans="1:7" ht="15.75" x14ac:dyDescent="0.25">
      <c r="A780" s="114">
        <v>749</v>
      </c>
      <c r="B780" s="171" t="s">
        <v>2737</v>
      </c>
      <c r="C780" s="120" t="s">
        <v>1943</v>
      </c>
      <c r="D780" s="94" t="s">
        <v>2217</v>
      </c>
      <c r="E780" s="148">
        <v>40000000</v>
      </c>
      <c r="F780" s="173"/>
      <c r="G780" s="91"/>
    </row>
    <row r="781" spans="1:7" ht="15.75" x14ac:dyDescent="0.25">
      <c r="A781" s="114">
        <v>750</v>
      </c>
      <c r="B781" s="171" t="s">
        <v>2743</v>
      </c>
      <c r="C781" s="120" t="s">
        <v>1943</v>
      </c>
      <c r="D781" s="94" t="s">
        <v>2744</v>
      </c>
      <c r="E781" s="148">
        <v>40000000</v>
      </c>
      <c r="F781" s="173"/>
      <c r="G781" s="91"/>
    </row>
    <row r="782" spans="1:7" ht="15.75" x14ac:dyDescent="0.25">
      <c r="A782" s="114">
        <v>751</v>
      </c>
      <c r="B782" s="171" t="s">
        <v>2745</v>
      </c>
      <c r="C782" s="120" t="s">
        <v>1943</v>
      </c>
      <c r="D782" s="94" t="s">
        <v>2744</v>
      </c>
      <c r="E782" s="148">
        <v>40000000</v>
      </c>
      <c r="F782" s="173"/>
      <c r="G782" s="91"/>
    </row>
    <row r="783" spans="1:7" ht="15.75" x14ac:dyDescent="0.25">
      <c r="A783" s="114">
        <v>752</v>
      </c>
      <c r="B783" s="171" t="s">
        <v>2746</v>
      </c>
      <c r="C783" s="120" t="s">
        <v>1943</v>
      </c>
      <c r="D783" s="94" t="s">
        <v>2744</v>
      </c>
      <c r="E783" s="148">
        <v>40000000</v>
      </c>
      <c r="F783" s="173"/>
      <c r="G783" s="91"/>
    </row>
    <row r="784" spans="1:7" ht="15.75" x14ac:dyDescent="0.25">
      <c r="A784" s="114">
        <v>753</v>
      </c>
      <c r="B784" s="171" t="s">
        <v>2747</v>
      </c>
      <c r="C784" s="120" t="s">
        <v>1943</v>
      </c>
      <c r="D784" s="94" t="s">
        <v>2245</v>
      </c>
      <c r="E784" s="148"/>
      <c r="F784" s="148">
        <v>20000000</v>
      </c>
      <c r="G784" s="91"/>
    </row>
    <row r="785" spans="1:7" ht="15.75" x14ac:dyDescent="0.25">
      <c r="A785" s="114">
        <v>754</v>
      </c>
      <c r="B785" s="171" t="s">
        <v>2748</v>
      </c>
      <c r="C785" s="120" t="s">
        <v>1943</v>
      </c>
      <c r="D785" s="94" t="s">
        <v>2245</v>
      </c>
      <c r="E785" s="148"/>
      <c r="F785" s="148">
        <v>20000000</v>
      </c>
      <c r="G785" s="91"/>
    </row>
    <row r="786" spans="1:7" ht="15.75" x14ac:dyDescent="0.25">
      <c r="A786" s="114">
        <v>755</v>
      </c>
      <c r="B786" s="171" t="s">
        <v>216</v>
      </c>
      <c r="C786" s="120" t="s">
        <v>1943</v>
      </c>
      <c r="D786" s="94" t="s">
        <v>2248</v>
      </c>
      <c r="E786" s="148">
        <v>40000000</v>
      </c>
      <c r="F786" s="173"/>
      <c r="G786" s="91"/>
    </row>
    <row r="787" spans="1:7" ht="15.75" x14ac:dyDescent="0.25">
      <c r="A787" s="114">
        <v>756</v>
      </c>
      <c r="B787" s="171" t="s">
        <v>2749</v>
      </c>
      <c r="C787" s="120" t="s">
        <v>1943</v>
      </c>
      <c r="D787" s="94" t="s">
        <v>2248</v>
      </c>
      <c r="E787" s="148">
        <v>40000000</v>
      </c>
      <c r="F787" s="173"/>
      <c r="G787" s="91"/>
    </row>
    <row r="788" spans="1:7" ht="15.75" x14ac:dyDescent="0.25">
      <c r="A788" s="114">
        <v>757</v>
      </c>
      <c r="B788" s="171" t="s">
        <v>2750</v>
      </c>
      <c r="C788" s="120" t="s">
        <v>1943</v>
      </c>
      <c r="D788" s="94" t="s">
        <v>2248</v>
      </c>
      <c r="E788" s="148">
        <v>40000000</v>
      </c>
      <c r="F788" s="173"/>
      <c r="G788" s="91"/>
    </row>
    <row r="789" spans="1:7" ht="15.75" x14ac:dyDescent="0.25">
      <c r="A789" s="114">
        <v>758</v>
      </c>
      <c r="B789" s="171" t="s">
        <v>2737</v>
      </c>
      <c r="C789" s="120" t="s">
        <v>1943</v>
      </c>
      <c r="D789" s="94" t="s">
        <v>2250</v>
      </c>
      <c r="E789" s="148">
        <v>40000000</v>
      </c>
      <c r="F789" s="173"/>
      <c r="G789" s="91"/>
    </row>
    <row r="790" spans="1:7" ht="15.75" x14ac:dyDescent="0.25">
      <c r="A790" s="114">
        <v>759</v>
      </c>
      <c r="B790" s="171" t="s">
        <v>2751</v>
      </c>
      <c r="C790" s="120" t="s">
        <v>1943</v>
      </c>
      <c r="D790" s="94" t="s">
        <v>2250</v>
      </c>
      <c r="E790" s="148">
        <v>40000000</v>
      </c>
      <c r="F790" s="173"/>
      <c r="G790" s="91"/>
    </row>
    <row r="791" spans="1:7" ht="15.75" x14ac:dyDescent="0.25">
      <c r="A791" s="114">
        <v>760</v>
      </c>
      <c r="B791" s="171" t="s">
        <v>2737</v>
      </c>
      <c r="C791" s="120" t="s">
        <v>1943</v>
      </c>
      <c r="D791" s="94" t="s">
        <v>2250</v>
      </c>
      <c r="E791" s="148">
        <v>40000000</v>
      </c>
      <c r="F791" s="173"/>
      <c r="G791" s="91"/>
    </row>
    <row r="792" spans="1:7" ht="15.75" x14ac:dyDescent="0.25">
      <c r="A792" s="114">
        <v>761</v>
      </c>
      <c r="B792" s="171" t="s">
        <v>2752</v>
      </c>
      <c r="C792" s="120" t="s">
        <v>1943</v>
      </c>
      <c r="D792" s="94" t="s">
        <v>2250</v>
      </c>
      <c r="E792" s="148"/>
      <c r="F792" s="148">
        <v>20000000</v>
      </c>
      <c r="G792" s="91"/>
    </row>
    <row r="793" spans="1:7" ht="15.75" x14ac:dyDescent="0.25">
      <c r="A793" s="114">
        <v>762</v>
      </c>
      <c r="B793" s="171" t="s">
        <v>1787</v>
      </c>
      <c r="C793" s="120" t="s">
        <v>1943</v>
      </c>
      <c r="D793" s="94" t="s">
        <v>2250</v>
      </c>
      <c r="E793" s="148">
        <v>40000000</v>
      </c>
      <c r="F793" s="173"/>
      <c r="G793" s="91"/>
    </row>
    <row r="794" spans="1:7" ht="15.75" x14ac:dyDescent="0.25">
      <c r="A794" s="114">
        <v>763</v>
      </c>
      <c r="B794" s="171" t="s">
        <v>2753</v>
      </c>
      <c r="C794" s="120" t="s">
        <v>1943</v>
      </c>
      <c r="D794" s="94" t="s">
        <v>2250</v>
      </c>
      <c r="E794" s="148">
        <v>40000000</v>
      </c>
      <c r="F794" s="173"/>
      <c r="G794" s="91"/>
    </row>
    <row r="795" spans="1:7" ht="15.75" x14ac:dyDescent="0.25">
      <c r="A795" s="114">
        <v>764</v>
      </c>
      <c r="B795" s="171" t="s">
        <v>2504</v>
      </c>
      <c r="C795" s="120" t="s">
        <v>1943</v>
      </c>
      <c r="D795" s="94" t="s">
        <v>2250</v>
      </c>
      <c r="E795" s="148">
        <v>40000000</v>
      </c>
      <c r="F795" s="173"/>
      <c r="G795" s="91"/>
    </row>
    <row r="796" spans="1:7" ht="15.75" x14ac:dyDescent="0.25">
      <c r="A796" s="114">
        <v>765</v>
      </c>
      <c r="B796" s="171" t="s">
        <v>344</v>
      </c>
      <c r="C796" s="120" t="s">
        <v>1943</v>
      </c>
      <c r="D796" s="94" t="s">
        <v>2097</v>
      </c>
      <c r="E796" s="174"/>
      <c r="F796" s="92">
        <v>20000000</v>
      </c>
      <c r="G796" s="91"/>
    </row>
    <row r="797" spans="1:7" ht="15.75" x14ac:dyDescent="0.25">
      <c r="A797" s="114">
        <v>766</v>
      </c>
      <c r="B797" s="171" t="s">
        <v>2754</v>
      </c>
      <c r="C797" s="114" t="s">
        <v>2015</v>
      </c>
      <c r="D797" s="94" t="s">
        <v>2097</v>
      </c>
      <c r="E797" s="148"/>
      <c r="F797" s="148">
        <v>20000000</v>
      </c>
      <c r="G797" s="91"/>
    </row>
    <row r="798" spans="1:7" ht="15.75" x14ac:dyDescent="0.25">
      <c r="A798" s="114">
        <v>767</v>
      </c>
      <c r="B798" s="171" t="s">
        <v>2755</v>
      </c>
      <c r="C798" s="120" t="s">
        <v>1943</v>
      </c>
      <c r="D798" s="94" t="s">
        <v>2097</v>
      </c>
      <c r="E798" s="148"/>
      <c r="F798" s="148">
        <v>20000000</v>
      </c>
      <c r="G798" s="91"/>
    </row>
    <row r="799" spans="1:7" ht="15.75" x14ac:dyDescent="0.25">
      <c r="A799" s="114">
        <v>768</v>
      </c>
      <c r="B799" s="171" t="s">
        <v>2756</v>
      </c>
      <c r="C799" s="120" t="s">
        <v>1943</v>
      </c>
      <c r="D799" s="94" t="s">
        <v>2203</v>
      </c>
      <c r="E799" s="148"/>
      <c r="F799" s="148">
        <v>20000000</v>
      </c>
      <c r="G799" s="91"/>
    </row>
    <row r="800" spans="1:7" ht="15.75" x14ac:dyDescent="0.25">
      <c r="A800" s="114">
        <v>769</v>
      </c>
      <c r="B800" s="171" t="s">
        <v>2757</v>
      </c>
      <c r="C800" s="120" t="s">
        <v>1943</v>
      </c>
      <c r="D800" s="94" t="s">
        <v>2206</v>
      </c>
      <c r="E800" s="148"/>
      <c r="F800" s="148">
        <v>20000000</v>
      </c>
      <c r="G800" s="91"/>
    </row>
    <row r="801" spans="1:7" ht="15.75" x14ac:dyDescent="0.25">
      <c r="A801" s="114">
        <v>770</v>
      </c>
      <c r="B801" s="171" t="s">
        <v>2609</v>
      </c>
      <c r="C801" s="120" t="s">
        <v>1943</v>
      </c>
      <c r="D801" s="94" t="s">
        <v>2206</v>
      </c>
      <c r="E801" s="148">
        <v>40000000</v>
      </c>
      <c r="F801" s="148"/>
      <c r="G801" s="91"/>
    </row>
    <row r="802" spans="1:7" ht="15.75" x14ac:dyDescent="0.25">
      <c r="A802" s="114">
        <v>771</v>
      </c>
      <c r="B802" s="171" t="s">
        <v>2072</v>
      </c>
      <c r="C802" s="120" t="s">
        <v>1943</v>
      </c>
      <c r="D802" s="94" t="s">
        <v>2206</v>
      </c>
      <c r="E802" s="148"/>
      <c r="F802" s="148">
        <v>20000000</v>
      </c>
      <c r="G802" s="91"/>
    </row>
    <row r="803" spans="1:7" ht="15.75" x14ac:dyDescent="0.25">
      <c r="A803" s="114">
        <v>772</v>
      </c>
      <c r="B803" s="171" t="s">
        <v>495</v>
      </c>
      <c r="C803" s="120" t="s">
        <v>1957</v>
      </c>
      <c r="D803" s="94" t="s">
        <v>2206</v>
      </c>
      <c r="E803" s="148">
        <v>40000000</v>
      </c>
      <c r="F803" s="148"/>
      <c r="G803" s="91"/>
    </row>
    <row r="804" spans="1:7" ht="15.75" x14ac:dyDescent="0.25">
      <c r="A804" s="114">
        <v>773</v>
      </c>
      <c r="B804" s="171" t="s">
        <v>2737</v>
      </c>
      <c r="C804" s="120" t="s">
        <v>1943</v>
      </c>
      <c r="D804" s="94" t="s">
        <v>2212</v>
      </c>
      <c r="E804" s="148"/>
      <c r="F804" s="148">
        <v>20000000</v>
      </c>
      <c r="G804" s="91"/>
    </row>
    <row r="805" spans="1:7" ht="15.75" x14ac:dyDescent="0.25">
      <c r="A805" s="114">
        <v>774</v>
      </c>
      <c r="B805" s="171" t="s">
        <v>2758</v>
      </c>
      <c r="C805" s="120" t="s">
        <v>1943</v>
      </c>
      <c r="D805" s="94" t="s">
        <v>2759</v>
      </c>
      <c r="E805" s="148">
        <v>40000000</v>
      </c>
      <c r="F805" s="173"/>
      <c r="G805" s="91"/>
    </row>
    <row r="806" spans="1:7" ht="15.75" x14ac:dyDescent="0.25">
      <c r="A806" s="114">
        <v>775</v>
      </c>
      <c r="B806" s="171" t="s">
        <v>2760</v>
      </c>
      <c r="C806" s="120" t="s">
        <v>1943</v>
      </c>
      <c r="D806" s="94" t="s">
        <v>2744</v>
      </c>
      <c r="E806" s="148">
        <v>40000000</v>
      </c>
      <c r="F806" s="173"/>
      <c r="G806" s="91"/>
    </row>
    <row r="807" spans="1:7" ht="15.75" x14ac:dyDescent="0.25">
      <c r="A807" s="114">
        <v>776</v>
      </c>
      <c r="B807" s="171" t="s">
        <v>2761</v>
      </c>
      <c r="C807" s="120" t="s">
        <v>1943</v>
      </c>
      <c r="D807" s="94" t="s">
        <v>2744</v>
      </c>
      <c r="E807" s="148">
        <v>40000000</v>
      </c>
      <c r="F807" s="173"/>
      <c r="G807" s="91"/>
    </row>
    <row r="808" spans="1:7" ht="15.75" x14ac:dyDescent="0.25">
      <c r="A808" s="114">
        <v>777</v>
      </c>
      <c r="B808" s="171" t="s">
        <v>2762</v>
      </c>
      <c r="C808" s="120" t="s">
        <v>1943</v>
      </c>
      <c r="D808" s="94" t="s">
        <v>2245</v>
      </c>
      <c r="E808" s="148"/>
      <c r="F808" s="148">
        <v>20000000</v>
      </c>
      <c r="G808" s="91"/>
    </row>
    <row r="809" spans="1:7" ht="15.75" x14ac:dyDescent="0.25">
      <c r="A809" s="114">
        <v>778</v>
      </c>
      <c r="B809" s="171" t="s">
        <v>782</v>
      </c>
      <c r="C809" s="120" t="s">
        <v>1943</v>
      </c>
      <c r="D809" s="94" t="s">
        <v>2245</v>
      </c>
      <c r="E809" s="148">
        <v>40000000</v>
      </c>
      <c r="F809" s="148"/>
      <c r="G809" s="91"/>
    </row>
    <row r="810" spans="1:7" ht="15.75" x14ac:dyDescent="0.25">
      <c r="A810" s="114">
        <v>779</v>
      </c>
      <c r="B810" s="171" t="s">
        <v>2763</v>
      </c>
      <c r="C810" s="120" t="s">
        <v>1943</v>
      </c>
      <c r="D810" s="94" t="s">
        <v>2248</v>
      </c>
      <c r="E810" s="148"/>
      <c r="F810" s="148">
        <v>20000000</v>
      </c>
      <c r="G810" s="91"/>
    </row>
    <row r="811" spans="1:7" ht="15.75" x14ac:dyDescent="0.25">
      <c r="A811" s="114">
        <v>780</v>
      </c>
      <c r="B811" s="171" t="s">
        <v>2764</v>
      </c>
      <c r="C811" s="120" t="s">
        <v>1943</v>
      </c>
      <c r="D811" s="94" t="s">
        <v>2765</v>
      </c>
      <c r="E811" s="148">
        <v>40000000</v>
      </c>
      <c r="F811" s="173"/>
      <c r="G811" s="91"/>
    </row>
    <row r="812" spans="1:7" ht="15.75" x14ac:dyDescent="0.25">
      <c r="A812" s="114">
        <v>781</v>
      </c>
      <c r="B812" s="171" t="s">
        <v>2766</v>
      </c>
      <c r="C812" s="120" t="s">
        <v>1943</v>
      </c>
      <c r="D812" s="94" t="s">
        <v>2250</v>
      </c>
      <c r="E812" s="148"/>
      <c r="F812" s="148">
        <v>20000000</v>
      </c>
      <c r="G812" s="91"/>
    </row>
    <row r="813" spans="1:7" ht="15.75" x14ac:dyDescent="0.25">
      <c r="A813" s="114">
        <v>782</v>
      </c>
      <c r="B813" s="171" t="s">
        <v>2767</v>
      </c>
      <c r="C813" s="120" t="s">
        <v>1957</v>
      </c>
      <c r="D813" s="94" t="s">
        <v>2250</v>
      </c>
      <c r="E813" s="148"/>
      <c r="F813" s="148">
        <v>20000000</v>
      </c>
      <c r="G813" s="91"/>
    </row>
    <row r="814" spans="1:7" ht="15.75" x14ac:dyDescent="0.25">
      <c r="A814" s="114">
        <v>783</v>
      </c>
      <c r="B814" s="171" t="s">
        <v>2115</v>
      </c>
      <c r="C814" s="120" t="s">
        <v>1943</v>
      </c>
      <c r="D814" s="94" t="s">
        <v>1682</v>
      </c>
      <c r="E814" s="148">
        <v>40000000</v>
      </c>
      <c r="F814" s="148"/>
      <c r="G814" s="91"/>
    </row>
    <row r="815" spans="1:7" ht="15.75" x14ac:dyDescent="0.25">
      <c r="A815" s="114">
        <v>784</v>
      </c>
      <c r="B815" s="171" t="s">
        <v>2768</v>
      </c>
      <c r="C815" s="120" t="s">
        <v>1943</v>
      </c>
      <c r="D815" s="94" t="s">
        <v>2219</v>
      </c>
      <c r="E815" s="148"/>
      <c r="F815" s="148">
        <v>20000000</v>
      </c>
      <c r="G815" s="91"/>
    </row>
    <row r="816" spans="1:7" ht="15.75" x14ac:dyDescent="0.25">
      <c r="A816" s="114">
        <v>785</v>
      </c>
      <c r="B816" s="171" t="s">
        <v>2769</v>
      </c>
      <c r="C816" s="120" t="s">
        <v>1943</v>
      </c>
      <c r="D816" s="94" t="s">
        <v>2250</v>
      </c>
      <c r="E816" s="148">
        <v>40000000</v>
      </c>
      <c r="F816" s="173"/>
      <c r="G816" s="91"/>
    </row>
    <row r="817" spans="1:7" ht="15.75" x14ac:dyDescent="0.25">
      <c r="A817" s="115" t="s">
        <v>1344</v>
      </c>
      <c r="B817" s="117" t="s">
        <v>2263</v>
      </c>
      <c r="C817" s="115"/>
      <c r="D817" s="79"/>
      <c r="E817" s="149">
        <f>SUM(E818:E857)</f>
        <v>440000000</v>
      </c>
      <c r="F817" s="149">
        <f>SUM(F818:F857)</f>
        <v>580000000</v>
      </c>
      <c r="G817" s="91"/>
    </row>
    <row r="818" spans="1:7" ht="15.75" x14ac:dyDescent="0.25">
      <c r="A818" s="114">
        <v>786</v>
      </c>
      <c r="B818" s="147" t="s">
        <v>2770</v>
      </c>
      <c r="C818" s="120" t="s">
        <v>1943</v>
      </c>
      <c r="D818" s="94" t="s">
        <v>2771</v>
      </c>
      <c r="E818" s="92"/>
      <c r="F818" s="92">
        <v>20000000</v>
      </c>
      <c r="G818" s="91"/>
    </row>
    <row r="819" spans="1:7" ht="15.75" x14ac:dyDescent="0.25">
      <c r="A819" s="114">
        <v>787</v>
      </c>
      <c r="B819" s="147" t="s">
        <v>2772</v>
      </c>
      <c r="C819" s="120" t="s">
        <v>1943</v>
      </c>
      <c r="D819" s="94" t="s">
        <v>2771</v>
      </c>
      <c r="E819" s="92">
        <v>40000000</v>
      </c>
      <c r="F819" s="92"/>
      <c r="G819" s="91"/>
    </row>
    <row r="820" spans="1:7" ht="15.75" x14ac:dyDescent="0.25">
      <c r="A820" s="114">
        <v>788</v>
      </c>
      <c r="B820" s="91" t="s">
        <v>2773</v>
      </c>
      <c r="C820" s="120" t="s">
        <v>1943</v>
      </c>
      <c r="D820" s="94" t="s">
        <v>2774</v>
      </c>
      <c r="E820" s="92"/>
      <c r="F820" s="92">
        <v>20000000</v>
      </c>
      <c r="G820" s="91"/>
    </row>
    <row r="821" spans="1:7" ht="15.75" x14ac:dyDescent="0.25">
      <c r="A821" s="114">
        <v>789</v>
      </c>
      <c r="B821" s="91" t="s">
        <v>2775</v>
      </c>
      <c r="C821" s="120" t="s">
        <v>1943</v>
      </c>
      <c r="D821" s="94" t="s">
        <v>2776</v>
      </c>
      <c r="E821" s="92">
        <v>40000000</v>
      </c>
      <c r="F821" s="92"/>
      <c r="G821" s="91"/>
    </row>
    <row r="822" spans="1:7" ht="15.75" x14ac:dyDescent="0.25">
      <c r="A822" s="114">
        <v>790</v>
      </c>
      <c r="B822" s="91" t="s">
        <v>2777</v>
      </c>
      <c r="C822" s="120" t="s">
        <v>1957</v>
      </c>
      <c r="D822" s="94" t="s">
        <v>2776</v>
      </c>
      <c r="E822" s="92"/>
      <c r="F822" s="92">
        <v>20000000</v>
      </c>
      <c r="G822" s="91"/>
    </row>
    <row r="823" spans="1:7" ht="15.75" x14ac:dyDescent="0.25">
      <c r="A823" s="114">
        <v>791</v>
      </c>
      <c r="B823" s="91" t="s">
        <v>2778</v>
      </c>
      <c r="C823" s="120" t="s">
        <v>1957</v>
      </c>
      <c r="D823" s="94" t="s">
        <v>2776</v>
      </c>
      <c r="E823" s="92"/>
      <c r="F823" s="92">
        <v>20000000</v>
      </c>
      <c r="G823" s="91"/>
    </row>
    <row r="824" spans="1:7" ht="15.75" x14ac:dyDescent="0.25">
      <c r="A824" s="114">
        <v>792</v>
      </c>
      <c r="B824" s="91" t="s">
        <v>2779</v>
      </c>
      <c r="C824" s="120" t="s">
        <v>1943</v>
      </c>
      <c r="D824" s="94" t="s">
        <v>2776</v>
      </c>
      <c r="E824" s="92"/>
      <c r="F824" s="92">
        <v>20000000</v>
      </c>
      <c r="G824" s="91"/>
    </row>
    <row r="825" spans="1:7" ht="15.75" x14ac:dyDescent="0.25">
      <c r="A825" s="114">
        <v>793</v>
      </c>
      <c r="B825" s="91" t="s">
        <v>2780</v>
      </c>
      <c r="C825" s="114" t="s">
        <v>2015</v>
      </c>
      <c r="D825" s="94" t="s">
        <v>2776</v>
      </c>
      <c r="E825" s="92"/>
      <c r="F825" s="92">
        <v>20000000</v>
      </c>
      <c r="G825" s="91"/>
    </row>
    <row r="826" spans="1:7" ht="15.75" x14ac:dyDescent="0.25">
      <c r="A826" s="114">
        <v>794</v>
      </c>
      <c r="B826" s="91" t="s">
        <v>2781</v>
      </c>
      <c r="C826" s="120" t="s">
        <v>1943</v>
      </c>
      <c r="D826" s="94" t="s">
        <v>2782</v>
      </c>
      <c r="E826" s="92"/>
      <c r="F826" s="92">
        <v>20000000</v>
      </c>
      <c r="G826" s="91"/>
    </row>
    <row r="827" spans="1:7" ht="15.75" x14ac:dyDescent="0.25">
      <c r="A827" s="114">
        <v>795</v>
      </c>
      <c r="B827" s="147" t="s">
        <v>2783</v>
      </c>
      <c r="C827" s="120" t="s">
        <v>1943</v>
      </c>
      <c r="D827" s="94" t="s">
        <v>2774</v>
      </c>
      <c r="E827" s="92">
        <v>40000000</v>
      </c>
      <c r="F827" s="92"/>
      <c r="G827" s="91"/>
    </row>
    <row r="828" spans="1:7" ht="15.75" x14ac:dyDescent="0.25">
      <c r="A828" s="114">
        <v>796</v>
      </c>
      <c r="B828" s="147" t="s">
        <v>2784</v>
      </c>
      <c r="C828" s="120" t="s">
        <v>1943</v>
      </c>
      <c r="D828" s="94" t="s">
        <v>2776</v>
      </c>
      <c r="E828" s="91"/>
      <c r="F828" s="92">
        <v>20000000</v>
      </c>
      <c r="G828" s="91"/>
    </row>
    <row r="829" spans="1:7" ht="15.75" x14ac:dyDescent="0.25">
      <c r="A829" s="114">
        <v>797</v>
      </c>
      <c r="B829" s="147" t="s">
        <v>2785</v>
      </c>
      <c r="C829" s="120" t="s">
        <v>1943</v>
      </c>
      <c r="D829" s="94" t="s">
        <v>2771</v>
      </c>
      <c r="E829" s="92">
        <v>40000000</v>
      </c>
      <c r="F829" s="92"/>
      <c r="G829" s="91"/>
    </row>
    <row r="830" spans="1:7" ht="15.75" x14ac:dyDescent="0.25">
      <c r="A830" s="114">
        <v>798</v>
      </c>
      <c r="B830" s="91" t="s">
        <v>2786</v>
      </c>
      <c r="C830" s="120" t="s">
        <v>1943</v>
      </c>
      <c r="D830" s="94" t="s">
        <v>2774</v>
      </c>
      <c r="E830" s="92"/>
      <c r="F830" s="92">
        <v>20000000</v>
      </c>
      <c r="G830" s="91"/>
    </row>
    <row r="831" spans="1:7" ht="15.75" x14ac:dyDescent="0.25">
      <c r="A831" s="114">
        <v>799</v>
      </c>
      <c r="B831" s="91" t="s">
        <v>2787</v>
      </c>
      <c r="C831" s="120" t="s">
        <v>1943</v>
      </c>
      <c r="D831" s="94" t="s">
        <v>2776</v>
      </c>
      <c r="E831" s="92">
        <v>40000000</v>
      </c>
      <c r="F831" s="92"/>
      <c r="G831" s="91"/>
    </row>
    <row r="832" spans="1:7" ht="15.75" x14ac:dyDescent="0.25">
      <c r="A832" s="114">
        <v>800</v>
      </c>
      <c r="B832" s="91" t="s">
        <v>2788</v>
      </c>
      <c r="C832" s="120" t="s">
        <v>1943</v>
      </c>
      <c r="D832" s="94" t="s">
        <v>2776</v>
      </c>
      <c r="E832" s="92"/>
      <c r="F832" s="92">
        <v>20000000</v>
      </c>
      <c r="G832" s="91"/>
    </row>
    <row r="833" spans="1:7" ht="15.75" x14ac:dyDescent="0.25">
      <c r="A833" s="114">
        <v>801</v>
      </c>
      <c r="B833" s="91" t="s">
        <v>2789</v>
      </c>
      <c r="C833" s="120" t="s">
        <v>1943</v>
      </c>
      <c r="D833" s="94" t="s">
        <v>2776</v>
      </c>
      <c r="E833" s="92"/>
      <c r="F833" s="92">
        <v>20000000</v>
      </c>
      <c r="G833" s="91"/>
    </row>
    <row r="834" spans="1:7" ht="15.75" x14ac:dyDescent="0.25">
      <c r="A834" s="114">
        <v>802</v>
      </c>
      <c r="B834" s="91" t="s">
        <v>2783</v>
      </c>
      <c r="C834" s="120" t="s">
        <v>1943</v>
      </c>
      <c r="D834" s="94" t="s">
        <v>2776</v>
      </c>
      <c r="E834" s="92"/>
      <c r="F834" s="92">
        <v>20000000</v>
      </c>
      <c r="G834" s="91"/>
    </row>
    <row r="835" spans="1:7" ht="15.75" x14ac:dyDescent="0.25">
      <c r="A835" s="114">
        <v>803</v>
      </c>
      <c r="B835" s="91" t="s">
        <v>2790</v>
      </c>
      <c r="C835" s="120" t="s">
        <v>1943</v>
      </c>
      <c r="D835" s="94" t="s">
        <v>2782</v>
      </c>
      <c r="E835" s="92"/>
      <c r="F835" s="92">
        <v>20000000</v>
      </c>
      <c r="G835" s="91"/>
    </row>
    <row r="836" spans="1:7" ht="15.75" x14ac:dyDescent="0.25">
      <c r="A836" s="114">
        <v>804</v>
      </c>
      <c r="B836" s="91" t="s">
        <v>2791</v>
      </c>
      <c r="C836" s="120" t="s">
        <v>1943</v>
      </c>
      <c r="D836" s="94" t="s">
        <v>2782</v>
      </c>
      <c r="E836" s="92"/>
      <c r="F836" s="92">
        <v>20000000</v>
      </c>
      <c r="G836" s="91"/>
    </row>
    <row r="837" spans="1:7" ht="15.75" x14ac:dyDescent="0.25">
      <c r="A837" s="114">
        <v>805</v>
      </c>
      <c r="B837" s="91" t="s">
        <v>2792</v>
      </c>
      <c r="C837" s="120" t="s">
        <v>1943</v>
      </c>
      <c r="D837" s="94" t="s">
        <v>2782</v>
      </c>
      <c r="E837" s="92"/>
      <c r="F837" s="92">
        <v>20000000</v>
      </c>
      <c r="G837" s="91"/>
    </row>
    <row r="838" spans="1:7" ht="15.75" x14ac:dyDescent="0.25">
      <c r="A838" s="114">
        <v>806</v>
      </c>
      <c r="B838" s="91" t="s">
        <v>2793</v>
      </c>
      <c r="C838" s="120" t="s">
        <v>1943</v>
      </c>
      <c r="D838" s="94" t="s">
        <v>2782</v>
      </c>
      <c r="E838" s="92"/>
      <c r="F838" s="92">
        <v>20000000</v>
      </c>
      <c r="G838" s="91"/>
    </row>
    <row r="839" spans="1:7" ht="15.75" x14ac:dyDescent="0.25">
      <c r="A839" s="114">
        <v>807</v>
      </c>
      <c r="B839" s="91" t="s">
        <v>2794</v>
      </c>
      <c r="C839" s="120" t="s">
        <v>1943</v>
      </c>
      <c r="D839" s="94" t="s">
        <v>2782</v>
      </c>
      <c r="E839" s="92"/>
      <c r="F839" s="92">
        <v>20000000</v>
      </c>
      <c r="G839" s="91"/>
    </row>
    <row r="840" spans="1:7" ht="15.75" x14ac:dyDescent="0.25">
      <c r="A840" s="114">
        <v>808</v>
      </c>
      <c r="B840" s="91" t="s">
        <v>2795</v>
      </c>
      <c r="C840" s="120" t="s">
        <v>1943</v>
      </c>
      <c r="D840" s="94" t="s">
        <v>2782</v>
      </c>
      <c r="E840" s="92"/>
      <c r="F840" s="92">
        <v>20000000</v>
      </c>
      <c r="G840" s="91"/>
    </row>
    <row r="841" spans="1:7" ht="15.75" x14ac:dyDescent="0.25">
      <c r="A841" s="114">
        <v>809</v>
      </c>
      <c r="B841" s="91" t="s">
        <v>2796</v>
      </c>
      <c r="C841" s="120" t="s">
        <v>1943</v>
      </c>
      <c r="D841" s="94" t="s">
        <v>2782</v>
      </c>
      <c r="E841" s="92"/>
      <c r="F841" s="92">
        <v>20000000</v>
      </c>
      <c r="G841" s="91"/>
    </row>
    <row r="842" spans="1:7" ht="15.75" x14ac:dyDescent="0.25">
      <c r="A842" s="114">
        <v>810</v>
      </c>
      <c r="B842" s="91" t="s">
        <v>2797</v>
      </c>
      <c r="C842" s="120" t="s">
        <v>1943</v>
      </c>
      <c r="D842" s="94" t="s">
        <v>2782</v>
      </c>
      <c r="E842" s="92"/>
      <c r="F842" s="92">
        <v>20000000</v>
      </c>
      <c r="G842" s="91"/>
    </row>
    <row r="843" spans="1:7" ht="15.75" x14ac:dyDescent="0.25">
      <c r="A843" s="114">
        <v>811</v>
      </c>
      <c r="B843" s="91" t="s">
        <v>2798</v>
      </c>
      <c r="C843" s="120" t="s">
        <v>1943</v>
      </c>
      <c r="D843" s="94" t="s">
        <v>2782</v>
      </c>
      <c r="E843" s="92"/>
      <c r="F843" s="92">
        <v>20000000</v>
      </c>
      <c r="G843" s="91"/>
    </row>
    <row r="844" spans="1:7" ht="15.75" x14ac:dyDescent="0.25">
      <c r="A844" s="114">
        <v>812</v>
      </c>
      <c r="B844" s="147" t="s">
        <v>2799</v>
      </c>
      <c r="C844" s="120" t="s">
        <v>1943</v>
      </c>
      <c r="D844" s="94" t="s">
        <v>2774</v>
      </c>
      <c r="E844" s="92">
        <v>40000000</v>
      </c>
      <c r="F844" s="92"/>
      <c r="G844" s="91"/>
    </row>
    <row r="845" spans="1:7" ht="15.75" x14ac:dyDescent="0.25">
      <c r="A845" s="114">
        <v>813</v>
      </c>
      <c r="B845" s="147" t="s">
        <v>2800</v>
      </c>
      <c r="C845" s="120" t="s">
        <v>1943</v>
      </c>
      <c r="D845" s="94" t="s">
        <v>2774</v>
      </c>
      <c r="E845" s="91"/>
      <c r="F845" s="92">
        <v>20000000</v>
      </c>
      <c r="G845" s="91"/>
    </row>
    <row r="846" spans="1:7" ht="15.75" x14ac:dyDescent="0.25">
      <c r="A846" s="114">
        <v>814</v>
      </c>
      <c r="B846" s="91" t="s">
        <v>2801</v>
      </c>
      <c r="C846" s="120" t="s">
        <v>1943</v>
      </c>
      <c r="D846" s="94" t="s">
        <v>2802</v>
      </c>
      <c r="E846" s="92"/>
      <c r="F846" s="92">
        <v>20000000</v>
      </c>
      <c r="G846" s="91"/>
    </row>
    <row r="847" spans="1:7" ht="15.75" x14ac:dyDescent="0.25">
      <c r="A847" s="114">
        <v>815</v>
      </c>
      <c r="B847" s="91" t="s">
        <v>2803</v>
      </c>
      <c r="C847" s="120" t="s">
        <v>1943</v>
      </c>
      <c r="D847" s="94" t="s">
        <v>2802</v>
      </c>
      <c r="E847" s="92">
        <v>40000000</v>
      </c>
      <c r="F847" s="92"/>
      <c r="G847" s="91"/>
    </row>
    <row r="848" spans="1:7" ht="15.75" x14ac:dyDescent="0.25">
      <c r="A848" s="114">
        <v>816</v>
      </c>
      <c r="B848" s="91" t="s">
        <v>2804</v>
      </c>
      <c r="C848" s="120" t="s">
        <v>1943</v>
      </c>
      <c r="D848" s="94" t="s">
        <v>2774</v>
      </c>
      <c r="E848" s="92"/>
      <c r="F848" s="92">
        <v>20000000</v>
      </c>
      <c r="G848" s="91"/>
    </row>
    <row r="849" spans="1:7" ht="15.75" x14ac:dyDescent="0.25">
      <c r="A849" s="114">
        <v>817</v>
      </c>
      <c r="B849" s="91" t="s">
        <v>2805</v>
      </c>
      <c r="C849" s="120" t="s">
        <v>1943</v>
      </c>
      <c r="D849" s="94" t="s">
        <v>2782</v>
      </c>
      <c r="E849" s="92"/>
      <c r="F849" s="92">
        <v>20000000</v>
      </c>
      <c r="G849" s="91"/>
    </row>
    <row r="850" spans="1:7" ht="15.75" x14ac:dyDescent="0.25">
      <c r="A850" s="114">
        <v>818</v>
      </c>
      <c r="B850" s="91" t="s">
        <v>2806</v>
      </c>
      <c r="C850" s="120" t="s">
        <v>1943</v>
      </c>
      <c r="D850" s="94" t="s">
        <v>2782</v>
      </c>
      <c r="E850" s="92"/>
      <c r="F850" s="92">
        <v>20000000</v>
      </c>
      <c r="G850" s="91"/>
    </row>
    <row r="851" spans="1:7" ht="15.75" x14ac:dyDescent="0.25">
      <c r="A851" s="114">
        <v>819</v>
      </c>
      <c r="B851" s="91" t="s">
        <v>2807</v>
      </c>
      <c r="C851" s="120" t="s">
        <v>1943</v>
      </c>
      <c r="D851" s="94" t="s">
        <v>2782</v>
      </c>
      <c r="E851" s="92"/>
      <c r="F851" s="92">
        <v>20000000</v>
      </c>
      <c r="G851" s="91"/>
    </row>
    <row r="852" spans="1:7" ht="15.75" x14ac:dyDescent="0.25">
      <c r="A852" s="114">
        <v>820</v>
      </c>
      <c r="B852" s="91" t="s">
        <v>2808</v>
      </c>
      <c r="C852" s="120" t="s">
        <v>1943</v>
      </c>
      <c r="D852" s="94" t="s">
        <v>2782</v>
      </c>
      <c r="E852" s="92"/>
      <c r="F852" s="92">
        <v>20000000</v>
      </c>
      <c r="G852" s="91"/>
    </row>
    <row r="853" spans="1:7" ht="15.75" x14ac:dyDescent="0.25">
      <c r="A853" s="114">
        <v>821</v>
      </c>
      <c r="B853" s="91" t="s">
        <v>2809</v>
      </c>
      <c r="C853" s="120" t="s">
        <v>1943</v>
      </c>
      <c r="D853" s="94" t="s">
        <v>2810</v>
      </c>
      <c r="E853" s="91"/>
      <c r="F853" s="92">
        <v>20000000</v>
      </c>
      <c r="G853" s="91"/>
    </row>
    <row r="854" spans="1:7" ht="15.75" x14ac:dyDescent="0.25">
      <c r="A854" s="114">
        <v>822</v>
      </c>
      <c r="B854" s="91" t="s">
        <v>2811</v>
      </c>
      <c r="C854" s="120" t="s">
        <v>1943</v>
      </c>
      <c r="D854" s="94" t="s">
        <v>2802</v>
      </c>
      <c r="E854" s="92">
        <v>40000000</v>
      </c>
      <c r="F854" s="92"/>
      <c r="G854" s="91"/>
    </row>
    <row r="855" spans="1:7" ht="15.75" x14ac:dyDescent="0.25">
      <c r="A855" s="114">
        <v>823</v>
      </c>
      <c r="B855" s="91" t="s">
        <v>2812</v>
      </c>
      <c r="C855" s="120" t="s">
        <v>1943</v>
      </c>
      <c r="D855" s="94" t="s">
        <v>2774</v>
      </c>
      <c r="E855" s="92">
        <v>40000000</v>
      </c>
      <c r="F855" s="92"/>
      <c r="G855" s="91"/>
    </row>
    <row r="856" spans="1:7" ht="15.75" x14ac:dyDescent="0.25">
      <c r="A856" s="114">
        <v>824</v>
      </c>
      <c r="B856" s="91" t="s">
        <v>2813</v>
      </c>
      <c r="C856" s="120" t="s">
        <v>1943</v>
      </c>
      <c r="D856" s="94" t="s">
        <v>2782</v>
      </c>
      <c r="E856" s="92">
        <v>40000000</v>
      </c>
      <c r="F856" s="92"/>
      <c r="G856" s="91"/>
    </row>
    <row r="857" spans="1:7" ht="15.75" x14ac:dyDescent="0.25">
      <c r="A857" s="114">
        <v>825</v>
      </c>
      <c r="B857" s="147" t="s">
        <v>2814</v>
      </c>
      <c r="C857" s="120" t="s">
        <v>1943</v>
      </c>
      <c r="D857" s="94" t="s">
        <v>2774</v>
      </c>
      <c r="E857" s="92">
        <v>40000000</v>
      </c>
      <c r="F857" s="92"/>
      <c r="G857" s="91"/>
    </row>
    <row r="858" spans="1:7" ht="15.75" x14ac:dyDescent="0.25">
      <c r="A858" s="115" t="s">
        <v>1346</v>
      </c>
      <c r="B858" s="117" t="s">
        <v>2279</v>
      </c>
      <c r="C858" s="115"/>
      <c r="D858" s="79"/>
      <c r="E858" s="149">
        <f>SUM(E859:E863)</f>
        <v>80000000</v>
      </c>
      <c r="F858" s="149">
        <f>SUM(F859:F863)</f>
        <v>60000000</v>
      </c>
      <c r="G858" s="91"/>
    </row>
    <row r="859" spans="1:7" ht="15.75" x14ac:dyDescent="0.25">
      <c r="A859" s="114">
        <v>826</v>
      </c>
      <c r="B859" s="91" t="s">
        <v>1685</v>
      </c>
      <c r="C859" s="120" t="s">
        <v>1943</v>
      </c>
      <c r="D859" s="94" t="s">
        <v>883</v>
      </c>
      <c r="E859" s="92"/>
      <c r="F859" s="122">
        <v>20000000</v>
      </c>
      <c r="G859" s="91"/>
    </row>
    <row r="860" spans="1:7" ht="15.75" x14ac:dyDescent="0.25">
      <c r="A860" s="114">
        <v>827</v>
      </c>
      <c r="B860" s="91" t="s">
        <v>495</v>
      </c>
      <c r="C860" s="120" t="s">
        <v>1943</v>
      </c>
      <c r="D860" s="94" t="s">
        <v>2285</v>
      </c>
      <c r="E860" s="92">
        <v>40000000</v>
      </c>
      <c r="F860" s="122"/>
      <c r="G860" s="91"/>
    </row>
    <row r="861" spans="1:7" ht="15.75" x14ac:dyDescent="0.25">
      <c r="A861" s="114">
        <v>828</v>
      </c>
      <c r="B861" s="91" t="s">
        <v>2815</v>
      </c>
      <c r="C861" s="120" t="s">
        <v>1943</v>
      </c>
      <c r="D861" s="94" t="s">
        <v>2285</v>
      </c>
      <c r="E861" s="92">
        <v>40000000</v>
      </c>
      <c r="F861" s="122"/>
      <c r="G861" s="91"/>
    </row>
    <row r="862" spans="1:7" ht="15.75" x14ac:dyDescent="0.25">
      <c r="A862" s="114">
        <v>829</v>
      </c>
      <c r="B862" s="91" t="s">
        <v>2816</v>
      </c>
      <c r="C862" s="120" t="s">
        <v>1943</v>
      </c>
      <c r="D862" s="94" t="s">
        <v>2281</v>
      </c>
      <c r="E862" s="166"/>
      <c r="F862" s="122">
        <v>20000000</v>
      </c>
      <c r="G862" s="91"/>
    </row>
    <row r="863" spans="1:7" ht="15.75" x14ac:dyDescent="0.25">
      <c r="A863" s="114">
        <v>830</v>
      </c>
      <c r="B863" s="91" t="s">
        <v>2817</v>
      </c>
      <c r="C863" s="120" t="s">
        <v>1943</v>
      </c>
      <c r="D863" s="94" t="s">
        <v>68</v>
      </c>
      <c r="E863" s="92"/>
      <c r="F863" s="122">
        <v>20000000</v>
      </c>
      <c r="G863" s="91"/>
    </row>
    <row r="864" spans="1:7" ht="18.75" x14ac:dyDescent="0.3">
      <c r="A864" s="16"/>
      <c r="B864" s="18" t="s">
        <v>1918</v>
      </c>
      <c r="C864" s="19"/>
      <c r="D864" s="20"/>
      <c r="E864" s="16"/>
      <c r="F864" s="16"/>
      <c r="G864" s="16"/>
    </row>
    <row r="865" spans="1:7" ht="18.75" x14ac:dyDescent="0.3">
      <c r="A865" s="16"/>
      <c r="B865" s="21" t="s">
        <v>1919</v>
      </c>
      <c r="C865" s="19"/>
      <c r="D865" s="20"/>
      <c r="E865" s="16"/>
      <c r="F865" s="16"/>
      <c r="G865" s="16"/>
    </row>
    <row r="866" spans="1:7" ht="18.75" x14ac:dyDescent="0.3">
      <c r="A866" s="16"/>
      <c r="B866" s="21" t="s">
        <v>1920</v>
      </c>
      <c r="C866" s="19"/>
      <c r="D866" s="20"/>
      <c r="E866" s="16"/>
      <c r="F866" s="16"/>
      <c r="G866" s="16"/>
    </row>
  </sheetData>
  <mergeCells count="5">
    <mergeCell ref="A1:G1"/>
    <mergeCell ref="A2:G2"/>
    <mergeCell ref="A3:G3"/>
    <mergeCell ref="A4:G4"/>
    <mergeCell ref="A5:F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0"/>
  <sheetViews>
    <sheetView view="pageBreakPreview" zoomScale="90" zoomScaleNormal="100" zoomScaleSheetLayoutView="90" workbookViewId="0">
      <selection activeCell="C12" sqref="C12"/>
    </sheetView>
  </sheetViews>
  <sheetFormatPr defaultColWidth="9" defaultRowHeight="15" x14ac:dyDescent="0.25"/>
  <cols>
    <col min="1" max="1" width="6.28515625" style="5" customWidth="1"/>
    <col min="2" max="2" width="47.28515625" style="15" customWidth="1"/>
    <col min="3" max="3" width="49.140625" style="12" customWidth="1"/>
    <col min="4" max="4" width="17.28515625" style="6" customWidth="1"/>
    <col min="5" max="6" width="16.85546875" style="7" customWidth="1"/>
    <col min="7" max="7" width="14.5703125" style="10" customWidth="1"/>
    <col min="8" max="16384" width="9" style="1"/>
  </cols>
  <sheetData>
    <row r="1" spans="1:7" ht="18.75" x14ac:dyDescent="0.25">
      <c r="A1" s="571" t="s">
        <v>8633</v>
      </c>
      <c r="B1" s="571"/>
      <c r="C1" s="571"/>
      <c r="D1" s="571"/>
      <c r="E1" s="571"/>
      <c r="F1" s="571"/>
      <c r="G1" s="571"/>
    </row>
    <row r="2" spans="1:7" ht="52.5" customHeight="1" x14ac:dyDescent="0.25">
      <c r="A2" s="568" t="s">
        <v>1915</v>
      </c>
      <c r="B2" s="568"/>
      <c r="C2" s="568"/>
      <c r="D2" s="568"/>
      <c r="E2" s="568"/>
      <c r="F2" s="568"/>
      <c r="G2" s="568"/>
    </row>
    <row r="3" spans="1:7" ht="15.75" customHeight="1" x14ac:dyDescent="0.25">
      <c r="A3" s="568" t="s">
        <v>1916</v>
      </c>
      <c r="B3" s="568"/>
      <c r="C3" s="568"/>
      <c r="D3" s="568"/>
      <c r="E3" s="568"/>
      <c r="F3" s="568"/>
      <c r="G3" s="568"/>
    </row>
    <row r="4" spans="1:7" ht="15.75" customHeight="1" x14ac:dyDescent="0.25">
      <c r="A4" s="569" t="s">
        <v>1933</v>
      </c>
      <c r="B4" s="569"/>
      <c r="C4" s="569"/>
      <c r="D4" s="569"/>
      <c r="E4" s="569"/>
      <c r="F4" s="569"/>
      <c r="G4" s="569"/>
    </row>
    <row r="5" spans="1:7" ht="6.75" customHeight="1" x14ac:dyDescent="0.25">
      <c r="A5" s="572"/>
      <c r="B5" s="572"/>
      <c r="C5" s="572"/>
      <c r="D5" s="572"/>
      <c r="E5" s="572"/>
      <c r="F5" s="572"/>
      <c r="G5" s="572"/>
    </row>
    <row r="6" spans="1:7" ht="80.25" customHeight="1" x14ac:dyDescent="0.25">
      <c r="A6" s="175" t="s">
        <v>1936</v>
      </c>
      <c r="B6" s="176" t="s">
        <v>0</v>
      </c>
      <c r="C6" s="176" t="s">
        <v>1913</v>
      </c>
      <c r="D6" s="176" t="s">
        <v>1</v>
      </c>
      <c r="E6" s="176" t="s">
        <v>1217</v>
      </c>
      <c r="F6" s="176" t="s">
        <v>2</v>
      </c>
      <c r="G6" s="176" t="s">
        <v>3</v>
      </c>
    </row>
    <row r="7" spans="1:7" ht="15.75" x14ac:dyDescent="0.25">
      <c r="A7" s="177" t="s">
        <v>4</v>
      </c>
      <c r="B7" s="178" t="s">
        <v>5</v>
      </c>
      <c r="C7" s="179" t="s">
        <v>1380</v>
      </c>
      <c r="D7" s="180" t="s">
        <v>1381</v>
      </c>
      <c r="E7" s="180" t="s">
        <v>6</v>
      </c>
      <c r="F7" s="180" t="s">
        <v>7</v>
      </c>
      <c r="G7" s="180" t="s">
        <v>1931</v>
      </c>
    </row>
    <row r="8" spans="1:7" ht="23.25" customHeight="1" x14ac:dyDescent="0.25">
      <c r="A8" s="181" t="s">
        <v>1382</v>
      </c>
      <c r="B8" s="182" t="s">
        <v>1383</v>
      </c>
      <c r="C8" s="179"/>
      <c r="D8" s="180"/>
      <c r="E8" s="183">
        <f>E9+E20+E27+E32+E58+E97+E112+E120+E124+E179+E217+E223+E251+E262+E301+E319+E382+E402+E415+E420+E423+E436+E453+E476+E482+E495</f>
        <v>18520000000</v>
      </c>
      <c r="F8" s="183">
        <f>F9+F20+F27+F32+F58+F97+F112+F120+F124+F179+F217+F223+F251+F262+F301+F319+F382+F402+F415+F420+F423+F436+F453+F476+F482+F495</f>
        <v>20000000</v>
      </c>
      <c r="G8" s="180"/>
    </row>
    <row r="9" spans="1:7" ht="25.5" customHeight="1" x14ac:dyDescent="0.25">
      <c r="A9" s="181" t="s">
        <v>1324</v>
      </c>
      <c r="B9" s="182" t="s">
        <v>1325</v>
      </c>
      <c r="C9" s="179"/>
      <c r="D9" s="180"/>
      <c r="E9" s="184">
        <f>SUM(E10:E19)</f>
        <v>400000000</v>
      </c>
      <c r="F9" s="180"/>
      <c r="G9" s="180"/>
    </row>
    <row r="10" spans="1:7" ht="30" x14ac:dyDescent="0.25">
      <c r="A10" s="185">
        <v>1</v>
      </c>
      <c r="B10" s="186" t="s">
        <v>495</v>
      </c>
      <c r="C10" s="187" t="s">
        <v>1926</v>
      </c>
      <c r="D10" s="188" t="s">
        <v>1398</v>
      </c>
      <c r="E10" s="189">
        <v>40000000</v>
      </c>
      <c r="F10" s="180"/>
      <c r="G10" s="180"/>
    </row>
    <row r="11" spans="1:7" ht="30" x14ac:dyDescent="0.25">
      <c r="A11" s="185">
        <v>2</v>
      </c>
      <c r="B11" s="186" t="s">
        <v>1384</v>
      </c>
      <c r="C11" s="187" t="s">
        <v>1926</v>
      </c>
      <c r="D11" s="173" t="s">
        <v>1393</v>
      </c>
      <c r="E11" s="189">
        <v>40000000</v>
      </c>
      <c r="F11" s="180"/>
      <c r="G11" s="180"/>
    </row>
    <row r="12" spans="1:7" ht="30" x14ac:dyDescent="0.25">
      <c r="A12" s="185">
        <v>3</v>
      </c>
      <c r="B12" s="186" t="s">
        <v>1385</v>
      </c>
      <c r="C12" s="187" t="s">
        <v>1926</v>
      </c>
      <c r="D12" s="173" t="s">
        <v>1394</v>
      </c>
      <c r="E12" s="189">
        <v>40000000</v>
      </c>
      <c r="F12" s="180"/>
      <c r="G12" s="180"/>
    </row>
    <row r="13" spans="1:7" ht="30" x14ac:dyDescent="0.25">
      <c r="A13" s="185">
        <v>4</v>
      </c>
      <c r="B13" s="186" t="s">
        <v>1386</v>
      </c>
      <c r="C13" s="187" t="s">
        <v>1926</v>
      </c>
      <c r="D13" s="173" t="s">
        <v>1394</v>
      </c>
      <c r="E13" s="189">
        <v>40000000</v>
      </c>
      <c r="F13" s="180"/>
      <c r="G13" s="180"/>
    </row>
    <row r="14" spans="1:7" ht="30" x14ac:dyDescent="0.25">
      <c r="A14" s="185">
        <v>5</v>
      </c>
      <c r="B14" s="186" t="s">
        <v>1387</v>
      </c>
      <c r="C14" s="187" t="s">
        <v>1926</v>
      </c>
      <c r="D14" s="173" t="s">
        <v>1395</v>
      </c>
      <c r="E14" s="189">
        <v>40000000</v>
      </c>
      <c r="F14" s="180"/>
      <c r="G14" s="180"/>
    </row>
    <row r="15" spans="1:7" ht="30" x14ac:dyDescent="0.25">
      <c r="A15" s="185">
        <v>6</v>
      </c>
      <c r="B15" s="186" t="s">
        <v>1388</v>
      </c>
      <c r="C15" s="187" t="s">
        <v>1926</v>
      </c>
      <c r="D15" s="173" t="s">
        <v>1395</v>
      </c>
      <c r="E15" s="189">
        <v>40000000</v>
      </c>
      <c r="F15" s="180"/>
      <c r="G15" s="180"/>
    </row>
    <row r="16" spans="1:7" ht="30" x14ac:dyDescent="0.25">
      <c r="A16" s="185">
        <v>7</v>
      </c>
      <c r="B16" s="186" t="s">
        <v>1389</v>
      </c>
      <c r="C16" s="187" t="s">
        <v>1926</v>
      </c>
      <c r="D16" s="173" t="s">
        <v>1395</v>
      </c>
      <c r="E16" s="189">
        <v>40000000</v>
      </c>
      <c r="F16" s="180"/>
      <c r="G16" s="180"/>
    </row>
    <row r="17" spans="1:7" ht="30" x14ac:dyDescent="0.25">
      <c r="A17" s="185">
        <v>8</v>
      </c>
      <c r="B17" s="186" t="s">
        <v>1390</v>
      </c>
      <c r="C17" s="187" t="s">
        <v>1926</v>
      </c>
      <c r="D17" s="173" t="s">
        <v>1396</v>
      </c>
      <c r="E17" s="189">
        <v>40000000</v>
      </c>
      <c r="F17" s="180"/>
      <c r="G17" s="180"/>
    </row>
    <row r="18" spans="1:7" ht="30" x14ac:dyDescent="0.25">
      <c r="A18" s="185">
        <v>9</v>
      </c>
      <c r="B18" s="186" t="s">
        <v>1391</v>
      </c>
      <c r="C18" s="187" t="s">
        <v>1926</v>
      </c>
      <c r="D18" s="173" t="s">
        <v>1397</v>
      </c>
      <c r="E18" s="189">
        <v>40000000</v>
      </c>
      <c r="F18" s="180"/>
      <c r="G18" s="180"/>
    </row>
    <row r="19" spans="1:7" ht="30" x14ac:dyDescent="0.25">
      <c r="A19" s="185">
        <v>10</v>
      </c>
      <c r="B19" s="186" t="s">
        <v>1392</v>
      </c>
      <c r="C19" s="187" t="s">
        <v>1926</v>
      </c>
      <c r="D19" s="173" t="s">
        <v>22</v>
      </c>
      <c r="E19" s="189">
        <v>40000000</v>
      </c>
      <c r="F19" s="180"/>
      <c r="G19" s="180"/>
    </row>
    <row r="20" spans="1:7" ht="23.25" customHeight="1" x14ac:dyDescent="0.25">
      <c r="A20" s="181" t="s">
        <v>1326</v>
      </c>
      <c r="B20" s="182" t="s">
        <v>1327</v>
      </c>
      <c r="C20" s="179"/>
      <c r="D20" s="180"/>
      <c r="E20" s="184">
        <f>SUM(E21:E26)</f>
        <v>240000000</v>
      </c>
      <c r="F20" s="180"/>
      <c r="G20" s="180"/>
    </row>
    <row r="21" spans="1:7" ht="30" x14ac:dyDescent="0.25">
      <c r="A21" s="185">
        <v>11</v>
      </c>
      <c r="B21" s="186" t="s">
        <v>1399</v>
      </c>
      <c r="C21" s="187" t="s">
        <v>1926</v>
      </c>
      <c r="D21" s="190" t="s">
        <v>47</v>
      </c>
      <c r="E21" s="191">
        <v>40000000</v>
      </c>
      <c r="F21" s="180"/>
      <c r="G21" s="180"/>
    </row>
    <row r="22" spans="1:7" ht="30" x14ac:dyDescent="0.25">
      <c r="A22" s="185">
        <v>12</v>
      </c>
      <c r="B22" s="186" t="s">
        <v>619</v>
      </c>
      <c r="C22" s="187" t="s">
        <v>1926</v>
      </c>
      <c r="D22" s="190" t="s">
        <v>54</v>
      </c>
      <c r="E22" s="191">
        <v>40000000</v>
      </c>
      <c r="F22" s="180"/>
      <c r="G22" s="180"/>
    </row>
    <row r="23" spans="1:7" ht="30" x14ac:dyDescent="0.25">
      <c r="A23" s="185">
        <v>13</v>
      </c>
      <c r="B23" s="186" t="s">
        <v>1400</v>
      </c>
      <c r="C23" s="187" t="s">
        <v>1926</v>
      </c>
      <c r="D23" s="190" t="s">
        <v>1403</v>
      </c>
      <c r="E23" s="191">
        <v>40000000</v>
      </c>
      <c r="F23" s="180"/>
      <c r="G23" s="180"/>
    </row>
    <row r="24" spans="1:7" ht="30" x14ac:dyDescent="0.25">
      <c r="A24" s="185">
        <v>14</v>
      </c>
      <c r="B24" s="186" t="s">
        <v>1401</v>
      </c>
      <c r="C24" s="187" t="s">
        <v>1926</v>
      </c>
      <c r="D24" s="190" t="s">
        <v>70</v>
      </c>
      <c r="E24" s="191">
        <v>40000000</v>
      </c>
      <c r="F24" s="180"/>
      <c r="G24" s="180"/>
    </row>
    <row r="25" spans="1:7" ht="30" x14ac:dyDescent="0.25">
      <c r="A25" s="185">
        <v>15</v>
      </c>
      <c r="B25" s="186" t="s">
        <v>1402</v>
      </c>
      <c r="C25" s="187" t="s">
        <v>1926</v>
      </c>
      <c r="D25" s="190" t="s">
        <v>1404</v>
      </c>
      <c r="E25" s="191">
        <v>40000000</v>
      </c>
      <c r="F25" s="180"/>
      <c r="G25" s="180"/>
    </row>
    <row r="26" spans="1:7" ht="24" customHeight="1" x14ac:dyDescent="0.25">
      <c r="A26" s="185">
        <v>16</v>
      </c>
      <c r="B26" s="192" t="s">
        <v>1446</v>
      </c>
      <c r="C26" s="187" t="s">
        <v>1921</v>
      </c>
      <c r="D26" s="173" t="s">
        <v>36</v>
      </c>
      <c r="E26" s="191">
        <v>40000000</v>
      </c>
      <c r="F26" s="180"/>
      <c r="G26" s="180"/>
    </row>
    <row r="27" spans="1:7" s="2" customFormat="1" ht="24.75" customHeight="1" x14ac:dyDescent="0.25">
      <c r="A27" s="181" t="s">
        <v>1328</v>
      </c>
      <c r="B27" s="126" t="s">
        <v>1329</v>
      </c>
      <c r="C27" s="193"/>
      <c r="D27" s="190"/>
      <c r="E27" s="194">
        <f>SUM(E28:E31)</f>
        <v>160000000</v>
      </c>
      <c r="F27" s="180"/>
      <c r="G27" s="180"/>
    </row>
    <row r="28" spans="1:7" s="2" customFormat="1" ht="30" x14ac:dyDescent="0.25">
      <c r="A28" s="185">
        <v>17</v>
      </c>
      <c r="B28" s="195" t="s">
        <v>1405</v>
      </c>
      <c r="C28" s="187" t="s">
        <v>1926</v>
      </c>
      <c r="D28" s="196" t="s">
        <v>84</v>
      </c>
      <c r="E28" s="189">
        <v>40000000</v>
      </c>
      <c r="F28" s="180"/>
      <c r="G28" s="180"/>
    </row>
    <row r="29" spans="1:7" s="2" customFormat="1" ht="30" x14ac:dyDescent="0.25">
      <c r="A29" s="185">
        <v>18</v>
      </c>
      <c r="B29" s="197" t="s">
        <v>1406</v>
      </c>
      <c r="C29" s="187" t="s">
        <v>1926</v>
      </c>
      <c r="D29" s="196" t="s">
        <v>1407</v>
      </c>
      <c r="E29" s="189">
        <v>40000000</v>
      </c>
      <c r="F29" s="180"/>
      <c r="G29" s="180"/>
    </row>
    <row r="30" spans="1:7" s="2" customFormat="1" ht="30" x14ac:dyDescent="0.25">
      <c r="A30" s="185">
        <v>19</v>
      </c>
      <c r="B30" s="197" t="s">
        <v>1408</v>
      </c>
      <c r="C30" s="187" t="s">
        <v>1926</v>
      </c>
      <c r="D30" s="196" t="s">
        <v>1409</v>
      </c>
      <c r="E30" s="189">
        <v>40000000</v>
      </c>
      <c r="F30" s="180"/>
      <c r="G30" s="180"/>
    </row>
    <row r="31" spans="1:7" s="2" customFormat="1" ht="30" x14ac:dyDescent="0.25">
      <c r="A31" s="185">
        <v>20</v>
      </c>
      <c r="B31" s="197" t="s">
        <v>1410</v>
      </c>
      <c r="C31" s="187" t="s">
        <v>1926</v>
      </c>
      <c r="D31" s="196" t="s">
        <v>1411</v>
      </c>
      <c r="E31" s="189">
        <v>40000000</v>
      </c>
      <c r="F31" s="180"/>
      <c r="G31" s="180"/>
    </row>
    <row r="32" spans="1:7" ht="23.25" customHeight="1" x14ac:dyDescent="0.25">
      <c r="A32" s="181" t="s">
        <v>1330</v>
      </c>
      <c r="B32" s="126" t="s">
        <v>1331</v>
      </c>
      <c r="C32" s="193"/>
      <c r="D32" s="190"/>
      <c r="E32" s="194">
        <f>SUM(E33:E57)</f>
        <v>1000000000</v>
      </c>
      <c r="F32" s="180"/>
      <c r="G32" s="180"/>
    </row>
    <row r="33" spans="1:7" ht="25.5" customHeight="1" x14ac:dyDescent="0.25">
      <c r="A33" s="185">
        <v>21</v>
      </c>
      <c r="B33" s="192" t="s">
        <v>1412</v>
      </c>
      <c r="C33" s="187" t="s">
        <v>1924</v>
      </c>
      <c r="D33" s="173" t="s">
        <v>1413</v>
      </c>
      <c r="E33" s="189">
        <v>40000000</v>
      </c>
      <c r="F33" s="180"/>
      <c r="G33" s="180"/>
    </row>
    <row r="34" spans="1:7" ht="24" customHeight="1" x14ac:dyDescent="0.25">
      <c r="A34" s="185">
        <v>22</v>
      </c>
      <c r="B34" s="192" t="s">
        <v>1414</v>
      </c>
      <c r="C34" s="187" t="s">
        <v>1922</v>
      </c>
      <c r="D34" s="173" t="s">
        <v>1415</v>
      </c>
      <c r="E34" s="189">
        <v>40000000</v>
      </c>
      <c r="F34" s="180"/>
      <c r="G34" s="180"/>
    </row>
    <row r="35" spans="1:7" ht="24" customHeight="1" x14ac:dyDescent="0.25">
      <c r="A35" s="185">
        <v>23</v>
      </c>
      <c r="B35" s="192" t="s">
        <v>1416</v>
      </c>
      <c r="C35" s="187" t="s">
        <v>1922</v>
      </c>
      <c r="D35" s="173" t="s">
        <v>1417</v>
      </c>
      <c r="E35" s="189">
        <v>40000000</v>
      </c>
      <c r="F35" s="180"/>
      <c r="G35" s="180"/>
    </row>
    <row r="36" spans="1:7" ht="24.75" customHeight="1" x14ac:dyDescent="0.25">
      <c r="A36" s="185">
        <v>24</v>
      </c>
      <c r="B36" s="192" t="s">
        <v>1418</v>
      </c>
      <c r="C36" s="187" t="s">
        <v>1922</v>
      </c>
      <c r="D36" s="173" t="s">
        <v>1419</v>
      </c>
      <c r="E36" s="189">
        <v>40000000</v>
      </c>
      <c r="F36" s="180"/>
      <c r="G36" s="180"/>
    </row>
    <row r="37" spans="1:7" ht="30" x14ac:dyDescent="0.25">
      <c r="A37" s="185">
        <v>25</v>
      </c>
      <c r="B37" s="192" t="s">
        <v>1420</v>
      </c>
      <c r="C37" s="187" t="s">
        <v>1926</v>
      </c>
      <c r="D37" s="173" t="s">
        <v>1421</v>
      </c>
      <c r="E37" s="189">
        <v>40000000</v>
      </c>
      <c r="F37" s="180"/>
      <c r="G37" s="180"/>
    </row>
    <row r="38" spans="1:7" ht="30" x14ac:dyDescent="0.25">
      <c r="A38" s="185">
        <v>26</v>
      </c>
      <c r="B38" s="192" t="s">
        <v>1422</v>
      </c>
      <c r="C38" s="187" t="s">
        <v>1926</v>
      </c>
      <c r="D38" s="173" t="s">
        <v>1423</v>
      </c>
      <c r="E38" s="189">
        <v>40000000</v>
      </c>
      <c r="F38" s="180"/>
      <c r="G38" s="180"/>
    </row>
    <row r="39" spans="1:7" ht="30" x14ac:dyDescent="0.25">
      <c r="A39" s="185">
        <v>27</v>
      </c>
      <c r="B39" s="192" t="s">
        <v>1424</v>
      </c>
      <c r="C39" s="187" t="s">
        <v>1926</v>
      </c>
      <c r="D39" s="173" t="s">
        <v>1425</v>
      </c>
      <c r="E39" s="189">
        <v>40000000</v>
      </c>
      <c r="F39" s="180"/>
      <c r="G39" s="180"/>
    </row>
    <row r="40" spans="1:7" ht="30" x14ac:dyDescent="0.25">
      <c r="A40" s="185">
        <v>28</v>
      </c>
      <c r="B40" s="192" t="s">
        <v>1426</v>
      </c>
      <c r="C40" s="187" t="s">
        <v>1926</v>
      </c>
      <c r="D40" s="173" t="s">
        <v>1427</v>
      </c>
      <c r="E40" s="189">
        <v>40000000</v>
      </c>
      <c r="F40" s="180"/>
      <c r="G40" s="180"/>
    </row>
    <row r="41" spans="1:7" ht="30" x14ac:dyDescent="0.25">
      <c r="A41" s="185">
        <v>29</v>
      </c>
      <c r="B41" s="192" t="s">
        <v>1428</v>
      </c>
      <c r="C41" s="187" t="s">
        <v>1926</v>
      </c>
      <c r="D41" s="173" t="s">
        <v>1429</v>
      </c>
      <c r="E41" s="189">
        <v>40000000</v>
      </c>
      <c r="F41" s="180"/>
      <c r="G41" s="180"/>
    </row>
    <row r="42" spans="1:7" ht="30" x14ac:dyDescent="0.25">
      <c r="A42" s="185">
        <v>30</v>
      </c>
      <c r="B42" s="192" t="s">
        <v>1430</v>
      </c>
      <c r="C42" s="187" t="s">
        <v>1926</v>
      </c>
      <c r="D42" s="173" t="s">
        <v>1431</v>
      </c>
      <c r="E42" s="189">
        <v>40000000</v>
      </c>
      <c r="F42" s="180"/>
      <c r="G42" s="180"/>
    </row>
    <row r="43" spans="1:7" ht="30" x14ac:dyDescent="0.25">
      <c r="A43" s="185">
        <v>31</v>
      </c>
      <c r="B43" s="192" t="s">
        <v>1432</v>
      </c>
      <c r="C43" s="187" t="s">
        <v>1926</v>
      </c>
      <c r="D43" s="173" t="s">
        <v>1431</v>
      </c>
      <c r="E43" s="189">
        <v>40000000</v>
      </c>
      <c r="F43" s="180"/>
      <c r="G43" s="180"/>
    </row>
    <row r="44" spans="1:7" ht="30" x14ac:dyDescent="0.25">
      <c r="A44" s="185">
        <v>32</v>
      </c>
      <c r="B44" s="192" t="s">
        <v>1433</v>
      </c>
      <c r="C44" s="187" t="s">
        <v>1926</v>
      </c>
      <c r="D44" s="173" t="s">
        <v>1434</v>
      </c>
      <c r="E44" s="189">
        <v>40000000</v>
      </c>
      <c r="F44" s="180"/>
      <c r="G44" s="180"/>
    </row>
    <row r="45" spans="1:7" ht="30" x14ac:dyDescent="0.25">
      <c r="A45" s="185">
        <v>33</v>
      </c>
      <c r="B45" s="192" t="s">
        <v>1435</v>
      </c>
      <c r="C45" s="187" t="s">
        <v>1926</v>
      </c>
      <c r="D45" s="173" t="s">
        <v>92</v>
      </c>
      <c r="E45" s="189">
        <v>40000000</v>
      </c>
      <c r="F45" s="180"/>
      <c r="G45" s="180"/>
    </row>
    <row r="46" spans="1:7" ht="30" x14ac:dyDescent="0.25">
      <c r="A46" s="185">
        <v>34</v>
      </c>
      <c r="B46" s="192" t="s">
        <v>1436</v>
      </c>
      <c r="C46" s="187" t="s">
        <v>1926</v>
      </c>
      <c r="D46" s="173" t="s">
        <v>1437</v>
      </c>
      <c r="E46" s="189">
        <v>40000000</v>
      </c>
      <c r="F46" s="180"/>
      <c r="G46" s="180"/>
    </row>
    <row r="47" spans="1:7" ht="30" x14ac:dyDescent="0.25">
      <c r="A47" s="185">
        <v>35</v>
      </c>
      <c r="B47" s="192" t="s">
        <v>1438</v>
      </c>
      <c r="C47" s="187" t="s">
        <v>1926</v>
      </c>
      <c r="D47" s="173" t="s">
        <v>1431</v>
      </c>
      <c r="E47" s="189">
        <v>40000000</v>
      </c>
      <c r="F47" s="180"/>
      <c r="G47" s="180"/>
    </row>
    <row r="48" spans="1:7" ht="30" x14ac:dyDescent="0.25">
      <c r="A48" s="185">
        <v>36</v>
      </c>
      <c r="B48" s="192" t="s">
        <v>1439</v>
      </c>
      <c r="C48" s="187" t="s">
        <v>1926</v>
      </c>
      <c r="D48" s="173" t="s">
        <v>1440</v>
      </c>
      <c r="E48" s="189">
        <v>40000000</v>
      </c>
      <c r="F48" s="180"/>
      <c r="G48" s="180"/>
    </row>
    <row r="49" spans="1:7" ht="30" x14ac:dyDescent="0.25">
      <c r="A49" s="185">
        <v>37</v>
      </c>
      <c r="B49" s="192" t="s">
        <v>1441</v>
      </c>
      <c r="C49" s="187" t="s">
        <v>1926</v>
      </c>
      <c r="D49" s="173" t="s">
        <v>1442</v>
      </c>
      <c r="E49" s="189">
        <v>40000000</v>
      </c>
      <c r="F49" s="180"/>
      <c r="G49" s="180"/>
    </row>
    <row r="50" spans="1:7" ht="30" x14ac:dyDescent="0.25">
      <c r="A50" s="185">
        <v>38</v>
      </c>
      <c r="B50" s="192" t="s">
        <v>1443</v>
      </c>
      <c r="C50" s="187" t="s">
        <v>1926</v>
      </c>
      <c r="D50" s="173" t="s">
        <v>1444</v>
      </c>
      <c r="E50" s="189">
        <v>40000000</v>
      </c>
      <c r="F50" s="180"/>
      <c r="G50" s="180"/>
    </row>
    <row r="51" spans="1:7" ht="30" x14ac:dyDescent="0.25">
      <c r="A51" s="185">
        <v>39</v>
      </c>
      <c r="B51" s="192" t="s">
        <v>1445</v>
      </c>
      <c r="C51" s="187" t="s">
        <v>1926</v>
      </c>
      <c r="D51" s="173" t="s">
        <v>1431</v>
      </c>
      <c r="E51" s="189">
        <v>40000000</v>
      </c>
      <c r="F51" s="180"/>
      <c r="G51" s="180"/>
    </row>
    <row r="52" spans="1:7" ht="30" x14ac:dyDescent="0.25">
      <c r="A52" s="185">
        <v>40</v>
      </c>
      <c r="B52" s="192" t="s">
        <v>1446</v>
      </c>
      <c r="C52" s="187" t="s">
        <v>1926</v>
      </c>
      <c r="D52" s="173" t="s">
        <v>1447</v>
      </c>
      <c r="E52" s="189">
        <v>40000000</v>
      </c>
      <c r="F52" s="180"/>
      <c r="G52" s="180"/>
    </row>
    <row r="53" spans="1:7" ht="30" x14ac:dyDescent="0.25">
      <c r="A53" s="185">
        <v>41</v>
      </c>
      <c r="B53" s="192" t="s">
        <v>1448</v>
      </c>
      <c r="C53" s="187" t="s">
        <v>1926</v>
      </c>
      <c r="D53" s="173" t="s">
        <v>97</v>
      </c>
      <c r="E53" s="189">
        <v>40000000</v>
      </c>
      <c r="F53" s="180"/>
      <c r="G53" s="180"/>
    </row>
    <row r="54" spans="1:7" ht="30" x14ac:dyDescent="0.25">
      <c r="A54" s="185">
        <v>42</v>
      </c>
      <c r="B54" s="192" t="s">
        <v>1449</v>
      </c>
      <c r="C54" s="187" t="s">
        <v>1926</v>
      </c>
      <c r="D54" s="173" t="s">
        <v>1450</v>
      </c>
      <c r="E54" s="189">
        <v>40000000</v>
      </c>
      <c r="F54" s="180"/>
      <c r="G54" s="180"/>
    </row>
    <row r="55" spans="1:7" ht="30" x14ac:dyDescent="0.25">
      <c r="A55" s="185">
        <v>43</v>
      </c>
      <c r="B55" s="192" t="s">
        <v>1451</v>
      </c>
      <c r="C55" s="187" t="s">
        <v>1926</v>
      </c>
      <c r="D55" s="173" t="s">
        <v>1421</v>
      </c>
      <c r="E55" s="189">
        <v>40000000</v>
      </c>
      <c r="F55" s="180"/>
      <c r="G55" s="180"/>
    </row>
    <row r="56" spans="1:7" ht="30" x14ac:dyDescent="0.25">
      <c r="A56" s="185">
        <v>44</v>
      </c>
      <c r="B56" s="192" t="s">
        <v>1452</v>
      </c>
      <c r="C56" s="187" t="s">
        <v>1926</v>
      </c>
      <c r="D56" s="173" t="s">
        <v>1423</v>
      </c>
      <c r="E56" s="189">
        <v>40000000</v>
      </c>
      <c r="F56" s="180"/>
      <c r="G56" s="180"/>
    </row>
    <row r="57" spans="1:7" ht="30" x14ac:dyDescent="0.25">
      <c r="A57" s="185">
        <v>45</v>
      </c>
      <c r="B57" s="192" t="s">
        <v>496</v>
      </c>
      <c r="C57" s="187" t="s">
        <v>1926</v>
      </c>
      <c r="D57" s="173" t="s">
        <v>1423</v>
      </c>
      <c r="E57" s="189">
        <v>40000000</v>
      </c>
      <c r="F57" s="180"/>
      <c r="G57" s="180"/>
    </row>
    <row r="58" spans="1:7" ht="15.75" x14ac:dyDescent="0.25">
      <c r="A58" s="181" t="s">
        <v>1332</v>
      </c>
      <c r="B58" s="182" t="s">
        <v>1333</v>
      </c>
      <c r="C58" s="179"/>
      <c r="D58" s="180"/>
      <c r="E58" s="184">
        <f>SUM(E59:E96)</f>
        <v>1520000000</v>
      </c>
      <c r="F58" s="180"/>
      <c r="G58" s="180"/>
    </row>
    <row r="59" spans="1:7" ht="30" x14ac:dyDescent="0.25">
      <c r="A59" s="185">
        <v>46</v>
      </c>
      <c r="B59" s="192" t="s">
        <v>1453</v>
      </c>
      <c r="C59" s="187" t="s">
        <v>1930</v>
      </c>
      <c r="D59" s="173" t="s">
        <v>1454</v>
      </c>
      <c r="E59" s="189">
        <v>40000000</v>
      </c>
      <c r="F59" s="180"/>
      <c r="G59" s="180"/>
    </row>
    <row r="60" spans="1:7" ht="30" x14ac:dyDescent="0.25">
      <c r="A60" s="185">
        <v>47</v>
      </c>
      <c r="B60" s="186" t="s">
        <v>1455</v>
      </c>
      <c r="C60" s="193" t="s">
        <v>1926</v>
      </c>
      <c r="D60" s="190" t="s">
        <v>1463</v>
      </c>
      <c r="E60" s="189">
        <v>40000000</v>
      </c>
      <c r="F60" s="180"/>
      <c r="G60" s="180"/>
    </row>
    <row r="61" spans="1:7" ht="30" x14ac:dyDescent="0.25">
      <c r="A61" s="185">
        <v>48</v>
      </c>
      <c r="B61" s="186" t="s">
        <v>1456</v>
      </c>
      <c r="C61" s="193" t="s">
        <v>1926</v>
      </c>
      <c r="D61" s="190" t="s">
        <v>1464</v>
      </c>
      <c r="E61" s="189">
        <v>40000000</v>
      </c>
      <c r="F61" s="180"/>
      <c r="G61" s="180"/>
    </row>
    <row r="62" spans="1:7" ht="30" x14ac:dyDescent="0.25">
      <c r="A62" s="185">
        <v>49</v>
      </c>
      <c r="B62" s="186" t="s">
        <v>1457</v>
      </c>
      <c r="C62" s="193" t="s">
        <v>1926</v>
      </c>
      <c r="D62" s="190" t="s">
        <v>1464</v>
      </c>
      <c r="E62" s="189">
        <v>40000000</v>
      </c>
      <c r="F62" s="180"/>
      <c r="G62" s="180"/>
    </row>
    <row r="63" spans="1:7" ht="30" x14ac:dyDescent="0.25">
      <c r="A63" s="185">
        <v>50</v>
      </c>
      <c r="B63" s="186" t="s">
        <v>1458</v>
      </c>
      <c r="C63" s="193" t="s">
        <v>1926</v>
      </c>
      <c r="D63" s="190" t="s">
        <v>1463</v>
      </c>
      <c r="E63" s="189">
        <v>40000000</v>
      </c>
      <c r="F63" s="180"/>
      <c r="G63" s="180"/>
    </row>
    <row r="64" spans="1:7" ht="30" x14ac:dyDescent="0.25">
      <c r="A64" s="185">
        <v>51</v>
      </c>
      <c r="B64" s="186" t="s">
        <v>1459</v>
      </c>
      <c r="C64" s="193" t="s">
        <v>1926</v>
      </c>
      <c r="D64" s="190" t="s">
        <v>1465</v>
      </c>
      <c r="E64" s="189">
        <v>40000000</v>
      </c>
      <c r="F64" s="180"/>
      <c r="G64" s="180"/>
    </row>
    <row r="65" spans="1:7" ht="30" x14ac:dyDescent="0.25">
      <c r="A65" s="185">
        <v>52</v>
      </c>
      <c r="B65" s="186" t="s">
        <v>1460</v>
      </c>
      <c r="C65" s="193" t="s">
        <v>1926</v>
      </c>
      <c r="D65" s="190" t="s">
        <v>1466</v>
      </c>
      <c r="E65" s="189">
        <v>40000000</v>
      </c>
      <c r="F65" s="180"/>
      <c r="G65" s="180"/>
    </row>
    <row r="66" spans="1:7" ht="30" x14ac:dyDescent="0.25">
      <c r="A66" s="185">
        <v>53</v>
      </c>
      <c r="B66" s="186" t="s">
        <v>1461</v>
      </c>
      <c r="C66" s="193" t="s">
        <v>1926</v>
      </c>
      <c r="D66" s="190" t="s">
        <v>1467</v>
      </c>
      <c r="E66" s="189">
        <v>40000000</v>
      </c>
      <c r="F66" s="180"/>
      <c r="G66" s="180"/>
    </row>
    <row r="67" spans="1:7" ht="30" x14ac:dyDescent="0.25">
      <c r="A67" s="185">
        <v>54</v>
      </c>
      <c r="B67" s="186" t="s">
        <v>1462</v>
      </c>
      <c r="C67" s="193" t="s">
        <v>1926</v>
      </c>
      <c r="D67" s="190" t="s">
        <v>1468</v>
      </c>
      <c r="E67" s="189">
        <v>40000000</v>
      </c>
      <c r="F67" s="180"/>
      <c r="G67" s="180"/>
    </row>
    <row r="68" spans="1:7" ht="30" x14ac:dyDescent="0.25">
      <c r="A68" s="185">
        <v>55</v>
      </c>
      <c r="B68" s="186" t="s">
        <v>18</v>
      </c>
      <c r="C68" s="193" t="s">
        <v>1926</v>
      </c>
      <c r="D68" s="190" t="s">
        <v>1469</v>
      </c>
      <c r="E68" s="189">
        <v>40000000</v>
      </c>
      <c r="F68" s="180"/>
      <c r="G68" s="180"/>
    </row>
    <row r="69" spans="1:7" ht="30" x14ac:dyDescent="0.25">
      <c r="A69" s="185">
        <v>56</v>
      </c>
      <c r="B69" s="186" t="s">
        <v>566</v>
      </c>
      <c r="C69" s="193" t="s">
        <v>1926</v>
      </c>
      <c r="D69" s="190" t="s">
        <v>1470</v>
      </c>
      <c r="E69" s="189">
        <v>40000000</v>
      </c>
      <c r="F69" s="180"/>
      <c r="G69" s="180"/>
    </row>
    <row r="70" spans="1:7" ht="30" x14ac:dyDescent="0.25">
      <c r="A70" s="185">
        <v>57</v>
      </c>
      <c r="B70" s="192" t="s">
        <v>1471</v>
      </c>
      <c r="C70" s="193" t="s">
        <v>1926</v>
      </c>
      <c r="D70" s="190" t="s">
        <v>1472</v>
      </c>
      <c r="E70" s="191">
        <v>40000000</v>
      </c>
      <c r="F70" s="180"/>
      <c r="G70" s="180"/>
    </row>
    <row r="71" spans="1:7" ht="30" x14ac:dyDescent="0.25">
      <c r="A71" s="185">
        <v>58</v>
      </c>
      <c r="B71" s="192" t="s">
        <v>614</v>
      </c>
      <c r="C71" s="193" t="s">
        <v>1926</v>
      </c>
      <c r="D71" s="190" t="s">
        <v>1111</v>
      </c>
      <c r="E71" s="191">
        <v>40000000</v>
      </c>
      <c r="F71" s="180"/>
      <c r="G71" s="180"/>
    </row>
    <row r="72" spans="1:7" ht="30" x14ac:dyDescent="0.25">
      <c r="A72" s="185">
        <v>59</v>
      </c>
      <c r="B72" s="192" t="s">
        <v>1473</v>
      </c>
      <c r="C72" s="193" t="s">
        <v>1926</v>
      </c>
      <c r="D72" s="190" t="s">
        <v>1466</v>
      </c>
      <c r="E72" s="191">
        <v>40000000</v>
      </c>
      <c r="F72" s="180"/>
      <c r="G72" s="180"/>
    </row>
    <row r="73" spans="1:7" ht="30" x14ac:dyDescent="0.25">
      <c r="A73" s="185">
        <v>60</v>
      </c>
      <c r="B73" s="192" t="s">
        <v>162</v>
      </c>
      <c r="C73" s="193" t="s">
        <v>1926</v>
      </c>
      <c r="D73" s="190" t="s">
        <v>1466</v>
      </c>
      <c r="E73" s="191">
        <v>40000000</v>
      </c>
      <c r="F73" s="180"/>
      <c r="G73" s="180"/>
    </row>
    <row r="74" spans="1:7" ht="30" x14ac:dyDescent="0.25">
      <c r="A74" s="185">
        <v>61</v>
      </c>
      <c r="B74" s="192" t="s">
        <v>1474</v>
      </c>
      <c r="C74" s="193" t="s">
        <v>1926</v>
      </c>
      <c r="D74" s="190" t="s">
        <v>1475</v>
      </c>
      <c r="E74" s="191">
        <v>40000000</v>
      </c>
      <c r="F74" s="180"/>
      <c r="G74" s="180"/>
    </row>
    <row r="75" spans="1:7" ht="30" x14ac:dyDescent="0.25">
      <c r="A75" s="185">
        <v>62</v>
      </c>
      <c r="B75" s="192" t="s">
        <v>483</v>
      </c>
      <c r="C75" s="193" t="s">
        <v>1926</v>
      </c>
      <c r="D75" s="190" t="s">
        <v>1476</v>
      </c>
      <c r="E75" s="191">
        <v>40000000</v>
      </c>
      <c r="F75" s="180"/>
      <c r="G75" s="180"/>
    </row>
    <row r="76" spans="1:7" ht="30" x14ac:dyDescent="0.25">
      <c r="A76" s="185">
        <v>63</v>
      </c>
      <c r="B76" s="192" t="s">
        <v>1477</v>
      </c>
      <c r="C76" s="193" t="s">
        <v>1926</v>
      </c>
      <c r="D76" s="190" t="s">
        <v>1478</v>
      </c>
      <c r="E76" s="191">
        <v>40000000</v>
      </c>
      <c r="F76" s="180"/>
      <c r="G76" s="180"/>
    </row>
    <row r="77" spans="1:7" ht="30" x14ac:dyDescent="0.25">
      <c r="A77" s="185">
        <v>64</v>
      </c>
      <c r="B77" s="192" t="s">
        <v>1479</v>
      </c>
      <c r="C77" s="193" t="s">
        <v>1926</v>
      </c>
      <c r="D77" s="190" t="s">
        <v>1480</v>
      </c>
      <c r="E77" s="191">
        <v>40000000</v>
      </c>
      <c r="F77" s="180"/>
      <c r="G77" s="180"/>
    </row>
    <row r="78" spans="1:7" ht="30" x14ac:dyDescent="0.25">
      <c r="A78" s="185">
        <v>65</v>
      </c>
      <c r="B78" s="192" t="s">
        <v>1481</v>
      </c>
      <c r="C78" s="193" t="s">
        <v>1926</v>
      </c>
      <c r="D78" s="190" t="s">
        <v>1480</v>
      </c>
      <c r="E78" s="191">
        <v>40000000</v>
      </c>
      <c r="F78" s="180"/>
      <c r="G78" s="180"/>
    </row>
    <row r="79" spans="1:7" ht="30" x14ac:dyDescent="0.25">
      <c r="A79" s="185">
        <v>66</v>
      </c>
      <c r="B79" s="192" t="s">
        <v>1482</v>
      </c>
      <c r="C79" s="193" t="s">
        <v>1926</v>
      </c>
      <c r="D79" s="190" t="s">
        <v>1478</v>
      </c>
      <c r="E79" s="191">
        <v>40000000</v>
      </c>
      <c r="F79" s="180"/>
      <c r="G79" s="180"/>
    </row>
    <row r="80" spans="1:7" ht="30" x14ac:dyDescent="0.25">
      <c r="A80" s="185">
        <v>67</v>
      </c>
      <c r="B80" s="192" t="s">
        <v>132</v>
      </c>
      <c r="C80" s="193" t="s">
        <v>1926</v>
      </c>
      <c r="D80" s="190" t="s">
        <v>105</v>
      </c>
      <c r="E80" s="191">
        <v>40000000</v>
      </c>
      <c r="F80" s="180"/>
      <c r="G80" s="180"/>
    </row>
    <row r="81" spans="1:7" ht="30" x14ac:dyDescent="0.25">
      <c r="A81" s="185">
        <v>68</v>
      </c>
      <c r="B81" s="192" t="s">
        <v>1483</v>
      </c>
      <c r="C81" s="193" t="s">
        <v>1926</v>
      </c>
      <c r="D81" s="190" t="s">
        <v>1484</v>
      </c>
      <c r="E81" s="191">
        <v>40000000</v>
      </c>
      <c r="F81" s="180"/>
      <c r="G81" s="180"/>
    </row>
    <row r="82" spans="1:7" ht="30" x14ac:dyDescent="0.25">
      <c r="A82" s="185">
        <v>69</v>
      </c>
      <c r="B82" s="192" t="s">
        <v>1194</v>
      </c>
      <c r="C82" s="193" t="s">
        <v>1926</v>
      </c>
      <c r="D82" s="190" t="s">
        <v>1485</v>
      </c>
      <c r="E82" s="191">
        <v>40000000</v>
      </c>
      <c r="F82" s="180"/>
      <c r="G82" s="180"/>
    </row>
    <row r="83" spans="1:7" ht="30" x14ac:dyDescent="0.25">
      <c r="A83" s="185">
        <v>70</v>
      </c>
      <c r="B83" s="192" t="s">
        <v>1208</v>
      </c>
      <c r="C83" s="193" t="s">
        <v>1926</v>
      </c>
      <c r="D83" s="190" t="s">
        <v>1486</v>
      </c>
      <c r="E83" s="191">
        <v>40000000</v>
      </c>
      <c r="F83" s="180"/>
      <c r="G83" s="180"/>
    </row>
    <row r="84" spans="1:7" ht="30" x14ac:dyDescent="0.25">
      <c r="A84" s="185">
        <v>71</v>
      </c>
      <c r="B84" s="192" t="s">
        <v>265</v>
      </c>
      <c r="C84" s="193" t="s">
        <v>1926</v>
      </c>
      <c r="D84" s="190" t="s">
        <v>111</v>
      </c>
      <c r="E84" s="191">
        <v>40000000</v>
      </c>
      <c r="F84" s="180"/>
      <c r="G84" s="180"/>
    </row>
    <row r="85" spans="1:7" ht="30" x14ac:dyDescent="0.25">
      <c r="A85" s="185">
        <v>72</v>
      </c>
      <c r="B85" s="192" t="s">
        <v>329</v>
      </c>
      <c r="C85" s="193" t="s">
        <v>1926</v>
      </c>
      <c r="D85" s="190" t="s">
        <v>1111</v>
      </c>
      <c r="E85" s="191">
        <v>40000000</v>
      </c>
      <c r="F85" s="180"/>
      <c r="G85" s="180"/>
    </row>
    <row r="86" spans="1:7" ht="30" x14ac:dyDescent="0.25">
      <c r="A86" s="185">
        <v>73</v>
      </c>
      <c r="B86" s="192" t="s">
        <v>482</v>
      </c>
      <c r="C86" s="193" t="s">
        <v>1926</v>
      </c>
      <c r="D86" s="190" t="s">
        <v>1480</v>
      </c>
      <c r="E86" s="191">
        <v>40000000</v>
      </c>
      <c r="F86" s="180"/>
      <c r="G86" s="180"/>
    </row>
    <row r="87" spans="1:7" ht="30" x14ac:dyDescent="0.25">
      <c r="A87" s="185">
        <v>74</v>
      </c>
      <c r="B87" s="192" t="s">
        <v>1487</v>
      </c>
      <c r="C87" s="193" t="s">
        <v>1926</v>
      </c>
      <c r="D87" s="190" t="s">
        <v>1466</v>
      </c>
      <c r="E87" s="191">
        <v>40000000</v>
      </c>
      <c r="F87" s="180"/>
      <c r="G87" s="180"/>
    </row>
    <row r="88" spans="1:7" ht="30" x14ac:dyDescent="0.25">
      <c r="A88" s="185">
        <v>75</v>
      </c>
      <c r="B88" s="192" t="s">
        <v>1488</v>
      </c>
      <c r="C88" s="193" t="s">
        <v>1926</v>
      </c>
      <c r="D88" s="190" t="s">
        <v>1489</v>
      </c>
      <c r="E88" s="191">
        <v>40000000</v>
      </c>
      <c r="F88" s="180"/>
      <c r="G88" s="180"/>
    </row>
    <row r="89" spans="1:7" ht="30" x14ac:dyDescent="0.25">
      <c r="A89" s="185">
        <v>76</v>
      </c>
      <c r="B89" s="192" t="s">
        <v>478</v>
      </c>
      <c r="C89" s="193" t="s">
        <v>1926</v>
      </c>
      <c r="D89" s="190" t="s">
        <v>1490</v>
      </c>
      <c r="E89" s="191">
        <v>40000000</v>
      </c>
      <c r="F89" s="180"/>
      <c r="G89" s="180"/>
    </row>
    <row r="90" spans="1:7" ht="30" x14ac:dyDescent="0.25">
      <c r="A90" s="185">
        <v>77</v>
      </c>
      <c r="B90" s="192" t="s">
        <v>1491</v>
      </c>
      <c r="C90" s="193" t="s">
        <v>1926</v>
      </c>
      <c r="D90" s="190" t="s">
        <v>1465</v>
      </c>
      <c r="E90" s="191">
        <v>40000000</v>
      </c>
      <c r="F90" s="180"/>
      <c r="G90" s="180"/>
    </row>
    <row r="91" spans="1:7" ht="30" x14ac:dyDescent="0.25">
      <c r="A91" s="185">
        <v>78</v>
      </c>
      <c r="B91" s="192" t="s">
        <v>1492</v>
      </c>
      <c r="C91" s="193" t="s">
        <v>1926</v>
      </c>
      <c r="D91" s="190" t="s">
        <v>1465</v>
      </c>
      <c r="E91" s="191">
        <v>40000000</v>
      </c>
      <c r="F91" s="180"/>
      <c r="G91" s="180"/>
    </row>
    <row r="92" spans="1:7" ht="30" x14ac:dyDescent="0.25">
      <c r="A92" s="185">
        <v>79</v>
      </c>
      <c r="B92" s="192" t="s">
        <v>1493</v>
      </c>
      <c r="C92" s="193" t="s">
        <v>1926</v>
      </c>
      <c r="D92" s="190" t="s">
        <v>1480</v>
      </c>
      <c r="E92" s="191">
        <v>40000000</v>
      </c>
      <c r="F92" s="180"/>
      <c r="G92" s="180"/>
    </row>
    <row r="93" spans="1:7" ht="30" x14ac:dyDescent="0.25">
      <c r="A93" s="185">
        <v>80</v>
      </c>
      <c r="B93" s="192" t="s">
        <v>440</v>
      </c>
      <c r="C93" s="193" t="s">
        <v>1926</v>
      </c>
      <c r="D93" s="190" t="s">
        <v>1494</v>
      </c>
      <c r="E93" s="191">
        <v>40000000</v>
      </c>
      <c r="F93" s="180"/>
      <c r="G93" s="180"/>
    </row>
    <row r="94" spans="1:7" ht="30" x14ac:dyDescent="0.25">
      <c r="A94" s="185">
        <v>81</v>
      </c>
      <c r="B94" s="192" t="s">
        <v>1495</v>
      </c>
      <c r="C94" s="193" t="s">
        <v>1926</v>
      </c>
      <c r="D94" s="190" t="s">
        <v>1466</v>
      </c>
      <c r="E94" s="191">
        <v>40000000</v>
      </c>
      <c r="F94" s="180"/>
      <c r="G94" s="180"/>
    </row>
    <row r="95" spans="1:7" ht="30" x14ac:dyDescent="0.25">
      <c r="A95" s="185">
        <v>82</v>
      </c>
      <c r="B95" s="192" t="s">
        <v>457</v>
      </c>
      <c r="C95" s="193" t="s">
        <v>1926</v>
      </c>
      <c r="D95" s="190" t="s">
        <v>1466</v>
      </c>
      <c r="E95" s="191">
        <v>40000000</v>
      </c>
      <c r="F95" s="180"/>
      <c r="G95" s="180"/>
    </row>
    <row r="96" spans="1:7" ht="34.5" customHeight="1" x14ac:dyDescent="0.25">
      <c r="A96" s="185">
        <v>83</v>
      </c>
      <c r="B96" s="192" t="s">
        <v>1496</v>
      </c>
      <c r="C96" s="187" t="s">
        <v>1927</v>
      </c>
      <c r="D96" s="173" t="s">
        <v>1476</v>
      </c>
      <c r="E96" s="191">
        <v>40000000</v>
      </c>
      <c r="F96" s="180"/>
      <c r="G96" s="180"/>
    </row>
    <row r="97" spans="1:7" ht="23.25" customHeight="1" x14ac:dyDescent="0.25">
      <c r="A97" s="181" t="s">
        <v>1334</v>
      </c>
      <c r="B97" s="198" t="s">
        <v>1335</v>
      </c>
      <c r="C97" s="193"/>
      <c r="D97" s="190"/>
      <c r="E97" s="184">
        <f>SUM(E98:E111)</f>
        <v>560000000</v>
      </c>
      <c r="F97" s="180"/>
      <c r="G97" s="180"/>
    </row>
    <row r="98" spans="1:7" ht="30" x14ac:dyDescent="0.25">
      <c r="A98" s="185">
        <v>84</v>
      </c>
      <c r="B98" s="186" t="s">
        <v>1497</v>
      </c>
      <c r="C98" s="187" t="s">
        <v>1926</v>
      </c>
      <c r="D98" s="190" t="s">
        <v>119</v>
      </c>
      <c r="E98" s="191">
        <v>40000000</v>
      </c>
      <c r="F98" s="180"/>
      <c r="G98" s="180"/>
    </row>
    <row r="99" spans="1:7" ht="21.75" customHeight="1" x14ac:dyDescent="0.25">
      <c r="A99" s="185">
        <v>85</v>
      </c>
      <c r="B99" s="186" t="s">
        <v>1498</v>
      </c>
      <c r="C99" s="187" t="s">
        <v>1924</v>
      </c>
      <c r="D99" s="173" t="s">
        <v>1499</v>
      </c>
      <c r="E99" s="191">
        <v>40000000</v>
      </c>
      <c r="F99" s="180"/>
      <c r="G99" s="180"/>
    </row>
    <row r="100" spans="1:7" ht="23.25" customHeight="1" x14ac:dyDescent="0.25">
      <c r="A100" s="185">
        <v>86</v>
      </c>
      <c r="B100" s="186" t="s">
        <v>1500</v>
      </c>
      <c r="C100" s="187" t="s">
        <v>1922</v>
      </c>
      <c r="D100" s="173" t="s">
        <v>1501</v>
      </c>
      <c r="E100" s="191">
        <v>40000000</v>
      </c>
      <c r="F100" s="180"/>
      <c r="G100" s="180"/>
    </row>
    <row r="101" spans="1:7" ht="22.5" customHeight="1" x14ac:dyDescent="0.25">
      <c r="A101" s="185">
        <v>87</v>
      </c>
      <c r="B101" s="186" t="s">
        <v>534</v>
      </c>
      <c r="C101" s="187" t="s">
        <v>1922</v>
      </c>
      <c r="D101" s="173" t="s">
        <v>1501</v>
      </c>
      <c r="E101" s="191">
        <v>40000000</v>
      </c>
      <c r="F101" s="180"/>
      <c r="G101" s="180"/>
    </row>
    <row r="102" spans="1:7" ht="24.75" customHeight="1" x14ac:dyDescent="0.25">
      <c r="A102" s="185">
        <v>88</v>
      </c>
      <c r="B102" s="186" t="s">
        <v>1502</v>
      </c>
      <c r="C102" s="187" t="s">
        <v>1922</v>
      </c>
      <c r="D102" s="173" t="s">
        <v>1501</v>
      </c>
      <c r="E102" s="191">
        <v>40000000</v>
      </c>
      <c r="F102" s="180"/>
      <c r="G102" s="180"/>
    </row>
    <row r="103" spans="1:7" ht="24" customHeight="1" x14ac:dyDescent="0.25">
      <c r="A103" s="185">
        <v>89</v>
      </c>
      <c r="B103" s="186" t="s">
        <v>1503</v>
      </c>
      <c r="C103" s="187" t="s">
        <v>1922</v>
      </c>
      <c r="D103" s="173" t="s">
        <v>1501</v>
      </c>
      <c r="E103" s="191">
        <v>40000000</v>
      </c>
      <c r="F103" s="180"/>
      <c r="G103" s="180"/>
    </row>
    <row r="104" spans="1:7" ht="27.75" customHeight="1" x14ac:dyDescent="0.25">
      <c r="A104" s="185">
        <v>90</v>
      </c>
      <c r="B104" s="186" t="s">
        <v>1504</v>
      </c>
      <c r="C104" s="187" t="s">
        <v>1922</v>
      </c>
      <c r="D104" s="173" t="s">
        <v>1505</v>
      </c>
      <c r="E104" s="191">
        <v>40000000</v>
      </c>
      <c r="F104" s="180"/>
      <c r="G104" s="180"/>
    </row>
    <row r="105" spans="1:7" ht="24.75" customHeight="1" x14ac:dyDescent="0.25">
      <c r="A105" s="185">
        <v>91</v>
      </c>
      <c r="B105" s="186" t="s">
        <v>98</v>
      </c>
      <c r="C105" s="187" t="s">
        <v>1922</v>
      </c>
      <c r="D105" s="173" t="s">
        <v>1505</v>
      </c>
      <c r="E105" s="191">
        <v>40000000</v>
      </c>
      <c r="F105" s="180"/>
      <c r="G105" s="180"/>
    </row>
    <row r="106" spans="1:7" ht="24" customHeight="1" x14ac:dyDescent="0.25">
      <c r="A106" s="185">
        <v>92</v>
      </c>
      <c r="B106" s="186" t="s">
        <v>1181</v>
      </c>
      <c r="C106" s="187" t="s">
        <v>1922</v>
      </c>
      <c r="D106" s="173" t="s">
        <v>473</v>
      </c>
      <c r="E106" s="191">
        <v>40000000</v>
      </c>
      <c r="F106" s="180"/>
      <c r="G106" s="180"/>
    </row>
    <row r="107" spans="1:7" ht="24" customHeight="1" x14ac:dyDescent="0.25">
      <c r="A107" s="185">
        <v>93</v>
      </c>
      <c r="B107" s="186" t="s">
        <v>1506</v>
      </c>
      <c r="C107" s="187" t="s">
        <v>1922</v>
      </c>
      <c r="D107" s="173" t="s">
        <v>473</v>
      </c>
      <c r="E107" s="191">
        <v>40000000</v>
      </c>
      <c r="F107" s="180"/>
      <c r="G107" s="180"/>
    </row>
    <row r="108" spans="1:7" ht="24" customHeight="1" x14ac:dyDescent="0.25">
      <c r="A108" s="185">
        <v>94</v>
      </c>
      <c r="B108" s="186" t="s">
        <v>1507</v>
      </c>
      <c r="C108" s="187" t="s">
        <v>1922</v>
      </c>
      <c r="D108" s="173" t="s">
        <v>473</v>
      </c>
      <c r="E108" s="191">
        <v>40000000</v>
      </c>
      <c r="F108" s="180"/>
      <c r="G108" s="180"/>
    </row>
    <row r="109" spans="1:7" ht="27" customHeight="1" x14ac:dyDescent="0.25">
      <c r="A109" s="185">
        <v>95</v>
      </c>
      <c r="B109" s="186" t="s">
        <v>1508</v>
      </c>
      <c r="C109" s="187" t="s">
        <v>1922</v>
      </c>
      <c r="D109" s="173" t="s">
        <v>1509</v>
      </c>
      <c r="E109" s="191">
        <v>40000000</v>
      </c>
      <c r="F109" s="180"/>
      <c r="G109" s="180"/>
    </row>
    <row r="110" spans="1:7" ht="24.75" customHeight="1" x14ac:dyDescent="0.25">
      <c r="A110" s="185">
        <v>96</v>
      </c>
      <c r="B110" s="186" t="s">
        <v>1510</v>
      </c>
      <c r="C110" s="187" t="s">
        <v>1922</v>
      </c>
      <c r="D110" s="173" t="s">
        <v>1511</v>
      </c>
      <c r="E110" s="191">
        <v>40000000</v>
      </c>
      <c r="F110" s="180"/>
      <c r="G110" s="180"/>
    </row>
    <row r="111" spans="1:7" ht="25.5" customHeight="1" x14ac:dyDescent="0.25">
      <c r="A111" s="185">
        <v>97</v>
      </c>
      <c r="B111" s="186" t="s">
        <v>1458</v>
      </c>
      <c r="C111" s="187" t="s">
        <v>1922</v>
      </c>
      <c r="D111" s="173" t="s">
        <v>121</v>
      </c>
      <c r="E111" s="191">
        <v>40000000</v>
      </c>
      <c r="F111" s="180"/>
      <c r="G111" s="180"/>
    </row>
    <row r="112" spans="1:7" ht="21.75" customHeight="1" x14ac:dyDescent="0.25">
      <c r="A112" s="181" t="s">
        <v>1336</v>
      </c>
      <c r="B112" s="126" t="s">
        <v>1337</v>
      </c>
      <c r="C112" s="187"/>
      <c r="D112" s="173"/>
      <c r="E112" s="194">
        <f>SUM(E113:E119)</f>
        <v>280000000</v>
      </c>
      <c r="F112" s="180"/>
      <c r="G112" s="180"/>
    </row>
    <row r="113" spans="1:7" ht="30" x14ac:dyDescent="0.25">
      <c r="A113" s="185">
        <v>98</v>
      </c>
      <c r="B113" s="186" t="s">
        <v>506</v>
      </c>
      <c r="C113" s="187" t="s">
        <v>1926</v>
      </c>
      <c r="D113" s="190" t="s">
        <v>136</v>
      </c>
      <c r="E113" s="191">
        <v>40000000</v>
      </c>
      <c r="F113" s="180"/>
      <c r="G113" s="180"/>
    </row>
    <row r="114" spans="1:7" ht="30" x14ac:dyDescent="0.25">
      <c r="A114" s="185">
        <v>99</v>
      </c>
      <c r="B114" s="186" t="s">
        <v>1160</v>
      </c>
      <c r="C114" s="187" t="s">
        <v>1926</v>
      </c>
      <c r="D114" s="190" t="s">
        <v>136</v>
      </c>
      <c r="E114" s="191">
        <v>40000000</v>
      </c>
      <c r="F114" s="180"/>
      <c r="G114" s="180"/>
    </row>
    <row r="115" spans="1:7" ht="30" x14ac:dyDescent="0.25">
      <c r="A115" s="185">
        <v>100</v>
      </c>
      <c r="B115" s="186" t="s">
        <v>98</v>
      </c>
      <c r="C115" s="187" t="s">
        <v>1926</v>
      </c>
      <c r="D115" s="190" t="s">
        <v>1512</v>
      </c>
      <c r="E115" s="191">
        <v>40000000</v>
      </c>
      <c r="F115" s="180"/>
      <c r="G115" s="180"/>
    </row>
    <row r="116" spans="1:7" ht="30" x14ac:dyDescent="0.25">
      <c r="A116" s="185">
        <v>101</v>
      </c>
      <c r="B116" s="186" t="s">
        <v>1513</v>
      </c>
      <c r="C116" s="187" t="s">
        <v>1926</v>
      </c>
      <c r="D116" s="190" t="s">
        <v>129</v>
      </c>
      <c r="E116" s="191">
        <v>40000000</v>
      </c>
      <c r="F116" s="180"/>
      <c r="G116" s="180"/>
    </row>
    <row r="117" spans="1:7" ht="30" x14ac:dyDescent="0.25">
      <c r="A117" s="185">
        <v>102</v>
      </c>
      <c r="B117" s="186" t="s">
        <v>1514</v>
      </c>
      <c r="C117" s="187" t="s">
        <v>1926</v>
      </c>
      <c r="D117" s="190" t="s">
        <v>129</v>
      </c>
      <c r="E117" s="191">
        <v>40000000</v>
      </c>
      <c r="F117" s="180"/>
      <c r="G117" s="180"/>
    </row>
    <row r="118" spans="1:7" ht="30" x14ac:dyDescent="0.25">
      <c r="A118" s="185">
        <v>103</v>
      </c>
      <c r="B118" s="186" t="s">
        <v>1515</v>
      </c>
      <c r="C118" s="187" t="s">
        <v>1926</v>
      </c>
      <c r="D118" s="190" t="s">
        <v>1516</v>
      </c>
      <c r="E118" s="191">
        <v>40000000</v>
      </c>
      <c r="F118" s="180"/>
      <c r="G118" s="180"/>
    </row>
    <row r="119" spans="1:7" ht="30" x14ac:dyDescent="0.25">
      <c r="A119" s="185">
        <v>104</v>
      </c>
      <c r="B119" s="186" t="s">
        <v>1517</v>
      </c>
      <c r="C119" s="187" t="s">
        <v>1926</v>
      </c>
      <c r="D119" s="190" t="s">
        <v>129</v>
      </c>
      <c r="E119" s="191">
        <v>40000000</v>
      </c>
      <c r="F119" s="180"/>
      <c r="G119" s="180"/>
    </row>
    <row r="120" spans="1:7" ht="24" customHeight="1" x14ac:dyDescent="0.25">
      <c r="A120" s="181" t="s">
        <v>1338</v>
      </c>
      <c r="B120" s="126" t="s">
        <v>1339</v>
      </c>
      <c r="C120" s="187"/>
      <c r="D120" s="173"/>
      <c r="E120" s="194">
        <f>SUM(E121:E123)</f>
        <v>120000000</v>
      </c>
      <c r="F120" s="180"/>
      <c r="G120" s="180"/>
    </row>
    <row r="121" spans="1:7" ht="24" customHeight="1" x14ac:dyDescent="0.25">
      <c r="A121" s="185">
        <v>105</v>
      </c>
      <c r="B121" s="192" t="s">
        <v>1518</v>
      </c>
      <c r="C121" s="187" t="s">
        <v>1921</v>
      </c>
      <c r="D121" s="173" t="s">
        <v>1519</v>
      </c>
      <c r="E121" s="191">
        <v>40000000</v>
      </c>
      <c r="F121" s="180"/>
      <c r="G121" s="180"/>
    </row>
    <row r="122" spans="1:7" ht="30" x14ac:dyDescent="0.25">
      <c r="A122" s="185">
        <v>106</v>
      </c>
      <c r="B122" s="186" t="s">
        <v>1120</v>
      </c>
      <c r="C122" s="187" t="s">
        <v>1926</v>
      </c>
      <c r="D122" s="190" t="s">
        <v>1520</v>
      </c>
      <c r="E122" s="191">
        <v>40000000</v>
      </c>
      <c r="F122" s="180"/>
      <c r="G122" s="180"/>
    </row>
    <row r="123" spans="1:7" ht="30" x14ac:dyDescent="0.25">
      <c r="A123" s="185">
        <v>107</v>
      </c>
      <c r="B123" s="186" t="s">
        <v>1521</v>
      </c>
      <c r="C123" s="187" t="s">
        <v>1926</v>
      </c>
      <c r="D123" s="190" t="s">
        <v>249</v>
      </c>
      <c r="E123" s="191">
        <v>40000000</v>
      </c>
      <c r="F123" s="180"/>
      <c r="G123" s="180"/>
    </row>
    <row r="124" spans="1:7" ht="24.75" customHeight="1" x14ac:dyDescent="0.25">
      <c r="A124" s="181" t="s">
        <v>1340</v>
      </c>
      <c r="B124" s="126" t="s">
        <v>1341</v>
      </c>
      <c r="C124" s="187"/>
      <c r="D124" s="173"/>
      <c r="E124" s="194">
        <f>SUM(E125:E178)</f>
        <v>2120000000</v>
      </c>
      <c r="F124" s="194">
        <f>SUM(F125:F178)</f>
        <v>20000000</v>
      </c>
      <c r="G124" s="180"/>
    </row>
    <row r="125" spans="1:7" ht="30" x14ac:dyDescent="0.25">
      <c r="A125" s="185">
        <v>108</v>
      </c>
      <c r="B125" s="186" t="s">
        <v>510</v>
      </c>
      <c r="C125" s="193" t="s">
        <v>1926</v>
      </c>
      <c r="D125" s="190" t="s">
        <v>1522</v>
      </c>
      <c r="E125" s="191">
        <v>40000000</v>
      </c>
      <c r="F125" s="180"/>
      <c r="G125" s="180"/>
    </row>
    <row r="126" spans="1:7" ht="30" x14ac:dyDescent="0.25">
      <c r="A126" s="185">
        <v>109</v>
      </c>
      <c r="B126" s="186" t="s">
        <v>1523</v>
      </c>
      <c r="C126" s="193" t="s">
        <v>1926</v>
      </c>
      <c r="D126" s="190" t="s">
        <v>1522</v>
      </c>
      <c r="E126" s="191">
        <v>40000000</v>
      </c>
      <c r="F126" s="180"/>
      <c r="G126" s="180"/>
    </row>
    <row r="127" spans="1:7" ht="30" x14ac:dyDescent="0.25">
      <c r="A127" s="185">
        <v>110</v>
      </c>
      <c r="B127" s="186" t="s">
        <v>515</v>
      </c>
      <c r="C127" s="193" t="s">
        <v>1926</v>
      </c>
      <c r="D127" s="190" t="s">
        <v>1522</v>
      </c>
      <c r="E127" s="191">
        <v>40000000</v>
      </c>
      <c r="F127" s="180"/>
      <c r="G127" s="180"/>
    </row>
    <row r="128" spans="1:7" ht="30" x14ac:dyDescent="0.25">
      <c r="A128" s="185">
        <v>111</v>
      </c>
      <c r="B128" s="186" t="s">
        <v>1524</v>
      </c>
      <c r="C128" s="193" t="s">
        <v>1926</v>
      </c>
      <c r="D128" s="190" t="s">
        <v>1522</v>
      </c>
      <c r="E128" s="191">
        <v>40000000</v>
      </c>
      <c r="F128" s="180"/>
      <c r="G128" s="180"/>
    </row>
    <row r="129" spans="1:7" ht="30" x14ac:dyDescent="0.25">
      <c r="A129" s="185">
        <v>112</v>
      </c>
      <c r="B129" s="186" t="s">
        <v>1525</v>
      </c>
      <c r="C129" s="193" t="s">
        <v>1926</v>
      </c>
      <c r="D129" s="190" t="s">
        <v>301</v>
      </c>
      <c r="E129" s="191">
        <v>40000000</v>
      </c>
      <c r="F129" s="180"/>
      <c r="G129" s="180"/>
    </row>
    <row r="130" spans="1:7" ht="30" x14ac:dyDescent="0.25">
      <c r="A130" s="185">
        <v>113</v>
      </c>
      <c r="B130" s="186" t="s">
        <v>1526</v>
      </c>
      <c r="C130" s="193" t="s">
        <v>1926</v>
      </c>
      <c r="D130" s="190" t="s">
        <v>301</v>
      </c>
      <c r="E130" s="191">
        <v>40000000</v>
      </c>
      <c r="F130" s="180"/>
      <c r="G130" s="180"/>
    </row>
    <row r="131" spans="1:7" ht="30" x14ac:dyDescent="0.25">
      <c r="A131" s="185">
        <v>114</v>
      </c>
      <c r="B131" s="186" t="s">
        <v>1527</v>
      </c>
      <c r="C131" s="193" t="s">
        <v>1926</v>
      </c>
      <c r="D131" s="190" t="s">
        <v>1528</v>
      </c>
      <c r="E131" s="191">
        <v>40000000</v>
      </c>
      <c r="F131" s="180"/>
      <c r="G131" s="180"/>
    </row>
    <row r="132" spans="1:7" ht="30" x14ac:dyDescent="0.25">
      <c r="A132" s="185">
        <v>115</v>
      </c>
      <c r="B132" s="186" t="s">
        <v>1529</v>
      </c>
      <c r="C132" s="193" t="s">
        <v>1926</v>
      </c>
      <c r="D132" s="190" t="s">
        <v>1530</v>
      </c>
      <c r="E132" s="191">
        <v>40000000</v>
      </c>
      <c r="F132" s="180"/>
      <c r="G132" s="180"/>
    </row>
    <row r="133" spans="1:7" ht="30" x14ac:dyDescent="0.25">
      <c r="A133" s="185">
        <v>116</v>
      </c>
      <c r="B133" s="186" t="s">
        <v>571</v>
      </c>
      <c r="C133" s="193" t="s">
        <v>1926</v>
      </c>
      <c r="D133" s="190" t="s">
        <v>1528</v>
      </c>
      <c r="E133" s="191">
        <v>40000000</v>
      </c>
      <c r="F133" s="180"/>
      <c r="G133" s="180"/>
    </row>
    <row r="134" spans="1:7" ht="30" x14ac:dyDescent="0.25">
      <c r="A134" s="185">
        <v>117</v>
      </c>
      <c r="B134" s="186" t="s">
        <v>1181</v>
      </c>
      <c r="C134" s="193" t="s">
        <v>1926</v>
      </c>
      <c r="D134" s="190" t="s">
        <v>1531</v>
      </c>
      <c r="E134" s="191">
        <v>40000000</v>
      </c>
      <c r="F134" s="180"/>
      <c r="G134" s="180"/>
    </row>
    <row r="135" spans="1:7" ht="30" x14ac:dyDescent="0.25">
      <c r="A135" s="185">
        <v>118</v>
      </c>
      <c r="B135" s="186" t="s">
        <v>1532</v>
      </c>
      <c r="C135" s="193" t="s">
        <v>1926</v>
      </c>
      <c r="D135" s="190" t="s">
        <v>1533</v>
      </c>
      <c r="E135" s="191">
        <v>40000000</v>
      </c>
      <c r="F135" s="180"/>
      <c r="G135" s="180"/>
    </row>
    <row r="136" spans="1:7" ht="30" x14ac:dyDescent="0.25">
      <c r="A136" s="185">
        <v>119</v>
      </c>
      <c r="B136" s="186" t="s">
        <v>506</v>
      </c>
      <c r="C136" s="193" t="s">
        <v>1926</v>
      </c>
      <c r="D136" s="190" t="s">
        <v>1533</v>
      </c>
      <c r="E136" s="191">
        <v>40000000</v>
      </c>
      <c r="F136" s="180"/>
      <c r="G136" s="180"/>
    </row>
    <row r="137" spans="1:7" ht="30" x14ac:dyDescent="0.25">
      <c r="A137" s="185">
        <v>120</v>
      </c>
      <c r="B137" s="186" t="s">
        <v>1534</v>
      </c>
      <c r="C137" s="193" t="s">
        <v>1926</v>
      </c>
      <c r="D137" s="190" t="s">
        <v>1533</v>
      </c>
      <c r="E137" s="191">
        <v>40000000</v>
      </c>
      <c r="F137" s="180"/>
      <c r="G137" s="180"/>
    </row>
    <row r="138" spans="1:7" ht="30" x14ac:dyDescent="0.25">
      <c r="A138" s="185">
        <v>121</v>
      </c>
      <c r="B138" s="186" t="s">
        <v>1535</v>
      </c>
      <c r="C138" s="193" t="s">
        <v>1926</v>
      </c>
      <c r="D138" s="190" t="s">
        <v>1533</v>
      </c>
      <c r="E138" s="191">
        <v>40000000</v>
      </c>
      <c r="F138" s="180"/>
      <c r="G138" s="180"/>
    </row>
    <row r="139" spans="1:7" ht="30" x14ac:dyDescent="0.25">
      <c r="A139" s="185">
        <v>122</v>
      </c>
      <c r="B139" s="186" t="s">
        <v>1536</v>
      </c>
      <c r="C139" s="193" t="s">
        <v>1926</v>
      </c>
      <c r="D139" s="190" t="s">
        <v>1537</v>
      </c>
      <c r="E139" s="191">
        <v>40000000</v>
      </c>
      <c r="F139" s="180"/>
      <c r="G139" s="180"/>
    </row>
    <row r="140" spans="1:7" ht="30" x14ac:dyDescent="0.25">
      <c r="A140" s="185">
        <v>123</v>
      </c>
      <c r="B140" s="186" t="s">
        <v>612</v>
      </c>
      <c r="C140" s="193" t="s">
        <v>1926</v>
      </c>
      <c r="D140" s="190" t="s">
        <v>1537</v>
      </c>
      <c r="E140" s="191">
        <v>40000000</v>
      </c>
      <c r="F140" s="180"/>
      <c r="G140" s="180"/>
    </row>
    <row r="141" spans="1:7" ht="30" x14ac:dyDescent="0.25">
      <c r="A141" s="185">
        <v>124</v>
      </c>
      <c r="B141" s="186" t="s">
        <v>1538</v>
      </c>
      <c r="C141" s="193" t="s">
        <v>1926</v>
      </c>
      <c r="D141" s="190" t="s">
        <v>366</v>
      </c>
      <c r="E141" s="191">
        <v>40000000</v>
      </c>
      <c r="F141" s="180"/>
      <c r="G141" s="180"/>
    </row>
    <row r="142" spans="1:7" ht="30" x14ac:dyDescent="0.25">
      <c r="A142" s="185">
        <v>125</v>
      </c>
      <c r="B142" s="186" t="s">
        <v>1539</v>
      </c>
      <c r="C142" s="193" t="s">
        <v>1926</v>
      </c>
      <c r="D142" s="190" t="s">
        <v>366</v>
      </c>
      <c r="E142" s="191">
        <v>40000000</v>
      </c>
      <c r="F142" s="180"/>
      <c r="G142" s="180"/>
    </row>
    <row r="143" spans="1:7" ht="30" x14ac:dyDescent="0.25">
      <c r="A143" s="185">
        <v>126</v>
      </c>
      <c r="B143" s="186" t="s">
        <v>1540</v>
      </c>
      <c r="C143" s="193" t="s">
        <v>1926</v>
      </c>
      <c r="D143" s="190" t="s">
        <v>366</v>
      </c>
      <c r="E143" s="191">
        <v>40000000</v>
      </c>
      <c r="F143" s="180"/>
      <c r="G143" s="180"/>
    </row>
    <row r="144" spans="1:7" ht="30" x14ac:dyDescent="0.25">
      <c r="A144" s="185">
        <v>127</v>
      </c>
      <c r="B144" s="186" t="s">
        <v>507</v>
      </c>
      <c r="C144" s="193" t="s">
        <v>1926</v>
      </c>
      <c r="D144" s="190" t="s">
        <v>1541</v>
      </c>
      <c r="E144" s="191">
        <v>40000000</v>
      </c>
      <c r="F144" s="180"/>
      <c r="G144" s="180"/>
    </row>
    <row r="145" spans="1:7" ht="30" x14ac:dyDescent="0.25">
      <c r="A145" s="185">
        <v>128</v>
      </c>
      <c r="B145" s="186" t="s">
        <v>1542</v>
      </c>
      <c r="C145" s="193" t="s">
        <v>1926</v>
      </c>
      <c r="D145" s="190" t="s">
        <v>1541</v>
      </c>
      <c r="E145" s="191">
        <v>40000000</v>
      </c>
      <c r="F145" s="180"/>
      <c r="G145" s="180"/>
    </row>
    <row r="146" spans="1:7" ht="30" x14ac:dyDescent="0.25">
      <c r="A146" s="185">
        <v>129</v>
      </c>
      <c r="B146" s="186" t="s">
        <v>1543</v>
      </c>
      <c r="C146" s="193" t="s">
        <v>1926</v>
      </c>
      <c r="D146" s="190" t="s">
        <v>373</v>
      </c>
      <c r="E146" s="191">
        <v>40000000</v>
      </c>
      <c r="F146" s="180"/>
      <c r="G146" s="180"/>
    </row>
    <row r="147" spans="1:7" ht="30" x14ac:dyDescent="0.25">
      <c r="A147" s="185">
        <v>130</v>
      </c>
      <c r="B147" s="186" t="s">
        <v>1544</v>
      </c>
      <c r="C147" s="193" t="s">
        <v>1926</v>
      </c>
      <c r="D147" s="190" t="s">
        <v>379</v>
      </c>
      <c r="E147" s="191">
        <v>40000000</v>
      </c>
      <c r="F147" s="180"/>
      <c r="G147" s="180"/>
    </row>
    <row r="148" spans="1:7" ht="30" x14ac:dyDescent="0.25">
      <c r="A148" s="185">
        <v>131</v>
      </c>
      <c r="B148" s="186" t="s">
        <v>1545</v>
      </c>
      <c r="C148" s="193" t="s">
        <v>1926</v>
      </c>
      <c r="D148" s="190" t="s">
        <v>379</v>
      </c>
      <c r="E148" s="191">
        <v>40000000</v>
      </c>
      <c r="F148" s="180"/>
      <c r="G148" s="180"/>
    </row>
    <row r="149" spans="1:7" ht="30" x14ac:dyDescent="0.25">
      <c r="A149" s="185">
        <v>132</v>
      </c>
      <c r="B149" s="186" t="s">
        <v>539</v>
      </c>
      <c r="C149" s="193" t="s">
        <v>1926</v>
      </c>
      <c r="D149" s="190" t="s">
        <v>1546</v>
      </c>
      <c r="E149" s="191">
        <v>40000000</v>
      </c>
      <c r="F149" s="180"/>
      <c r="G149" s="180"/>
    </row>
    <row r="150" spans="1:7" ht="30" x14ac:dyDescent="0.25">
      <c r="A150" s="185">
        <v>133</v>
      </c>
      <c r="B150" s="186" t="s">
        <v>1547</v>
      </c>
      <c r="C150" s="193" t="s">
        <v>1926</v>
      </c>
      <c r="D150" s="190" t="s">
        <v>1546</v>
      </c>
      <c r="E150" s="191">
        <v>40000000</v>
      </c>
      <c r="F150" s="180"/>
      <c r="G150" s="180"/>
    </row>
    <row r="151" spans="1:7" ht="30" x14ac:dyDescent="0.25">
      <c r="A151" s="185">
        <v>134</v>
      </c>
      <c r="B151" s="186" t="s">
        <v>1548</v>
      </c>
      <c r="C151" s="193" t="s">
        <v>1926</v>
      </c>
      <c r="D151" s="190" t="s">
        <v>1549</v>
      </c>
      <c r="E151" s="191">
        <v>40000000</v>
      </c>
      <c r="F151" s="180"/>
      <c r="G151" s="180"/>
    </row>
    <row r="152" spans="1:7" ht="30" x14ac:dyDescent="0.25">
      <c r="A152" s="185">
        <v>135</v>
      </c>
      <c r="B152" s="186" t="s">
        <v>1550</v>
      </c>
      <c r="C152" s="193" t="s">
        <v>1926</v>
      </c>
      <c r="D152" s="190" t="s">
        <v>722</v>
      </c>
      <c r="E152" s="180"/>
      <c r="F152" s="191">
        <v>20000000</v>
      </c>
      <c r="G152" s="180"/>
    </row>
    <row r="153" spans="1:7" ht="30" x14ac:dyDescent="0.25">
      <c r="A153" s="185">
        <v>136</v>
      </c>
      <c r="B153" s="186" t="s">
        <v>1551</v>
      </c>
      <c r="C153" s="193" t="s">
        <v>1926</v>
      </c>
      <c r="D153" s="190" t="s">
        <v>324</v>
      </c>
      <c r="E153" s="191">
        <v>40000000</v>
      </c>
      <c r="F153" s="180"/>
      <c r="G153" s="180"/>
    </row>
    <row r="154" spans="1:7" ht="30" x14ac:dyDescent="0.25">
      <c r="A154" s="185">
        <v>137</v>
      </c>
      <c r="B154" s="186" t="s">
        <v>74</v>
      </c>
      <c r="C154" s="193" t="s">
        <v>1926</v>
      </c>
      <c r="D154" s="190" t="s">
        <v>324</v>
      </c>
      <c r="E154" s="191">
        <v>40000000</v>
      </c>
      <c r="F154" s="180"/>
      <c r="G154" s="180"/>
    </row>
    <row r="155" spans="1:7" ht="30" x14ac:dyDescent="0.25">
      <c r="A155" s="185">
        <v>138</v>
      </c>
      <c r="B155" s="186" t="s">
        <v>1552</v>
      </c>
      <c r="C155" s="193" t="s">
        <v>1926</v>
      </c>
      <c r="D155" s="190" t="s">
        <v>326</v>
      </c>
      <c r="E155" s="191">
        <v>40000000</v>
      </c>
      <c r="F155" s="180"/>
      <c r="G155" s="180"/>
    </row>
    <row r="156" spans="1:7" ht="30" x14ac:dyDescent="0.25">
      <c r="A156" s="185">
        <v>139</v>
      </c>
      <c r="B156" s="186" t="s">
        <v>1553</v>
      </c>
      <c r="C156" s="193" t="s">
        <v>1926</v>
      </c>
      <c r="D156" s="190" t="s">
        <v>326</v>
      </c>
      <c r="E156" s="191">
        <v>40000000</v>
      </c>
      <c r="F156" s="180"/>
      <c r="G156" s="180"/>
    </row>
    <row r="157" spans="1:7" ht="30" x14ac:dyDescent="0.25">
      <c r="A157" s="185">
        <v>140</v>
      </c>
      <c r="B157" s="186" t="s">
        <v>1554</v>
      </c>
      <c r="C157" s="193" t="s">
        <v>1926</v>
      </c>
      <c r="D157" s="190" t="s">
        <v>1555</v>
      </c>
      <c r="E157" s="191">
        <v>40000000</v>
      </c>
      <c r="F157" s="180"/>
      <c r="G157" s="180"/>
    </row>
    <row r="158" spans="1:7" ht="30" x14ac:dyDescent="0.25">
      <c r="A158" s="185">
        <v>141</v>
      </c>
      <c r="B158" s="186" t="s">
        <v>1556</v>
      </c>
      <c r="C158" s="193" t="s">
        <v>1926</v>
      </c>
      <c r="D158" s="190" t="s">
        <v>417</v>
      </c>
      <c r="E158" s="191">
        <v>40000000</v>
      </c>
      <c r="F158" s="180"/>
      <c r="G158" s="180"/>
    </row>
    <row r="159" spans="1:7" ht="30" x14ac:dyDescent="0.25">
      <c r="A159" s="185">
        <v>142</v>
      </c>
      <c r="B159" s="186" t="s">
        <v>1557</v>
      </c>
      <c r="C159" s="193" t="s">
        <v>1926</v>
      </c>
      <c r="D159" s="190" t="s">
        <v>417</v>
      </c>
      <c r="E159" s="191">
        <v>40000000</v>
      </c>
      <c r="F159" s="180"/>
      <c r="G159" s="180"/>
    </row>
    <row r="160" spans="1:7" ht="30" x14ac:dyDescent="0.25">
      <c r="A160" s="185">
        <v>143</v>
      </c>
      <c r="B160" s="186" t="s">
        <v>1558</v>
      </c>
      <c r="C160" s="193" t="s">
        <v>1926</v>
      </c>
      <c r="D160" s="190" t="s">
        <v>356</v>
      </c>
      <c r="E160" s="191">
        <v>40000000</v>
      </c>
      <c r="F160" s="180"/>
      <c r="G160" s="180"/>
    </row>
    <row r="161" spans="1:7" ht="30" x14ac:dyDescent="0.25">
      <c r="A161" s="185">
        <v>144</v>
      </c>
      <c r="B161" s="186" t="s">
        <v>1559</v>
      </c>
      <c r="C161" s="193" t="s">
        <v>1926</v>
      </c>
      <c r="D161" s="190" t="s">
        <v>357</v>
      </c>
      <c r="E161" s="191">
        <v>40000000</v>
      </c>
      <c r="F161" s="180"/>
      <c r="G161" s="180"/>
    </row>
    <row r="162" spans="1:7" ht="30" x14ac:dyDescent="0.25">
      <c r="A162" s="185">
        <v>145</v>
      </c>
      <c r="B162" s="186" t="s">
        <v>1560</v>
      </c>
      <c r="C162" s="193" t="s">
        <v>1926</v>
      </c>
      <c r="D162" s="190" t="s">
        <v>363</v>
      </c>
      <c r="E162" s="191">
        <v>40000000</v>
      </c>
      <c r="F162" s="180"/>
      <c r="G162" s="180"/>
    </row>
    <row r="163" spans="1:7" ht="30" x14ac:dyDescent="0.25">
      <c r="A163" s="185">
        <v>146</v>
      </c>
      <c r="B163" s="186" t="s">
        <v>1561</v>
      </c>
      <c r="C163" s="193" t="s">
        <v>1926</v>
      </c>
      <c r="D163" s="190" t="s">
        <v>363</v>
      </c>
      <c r="E163" s="191">
        <v>40000000</v>
      </c>
      <c r="F163" s="180"/>
      <c r="G163" s="180"/>
    </row>
    <row r="164" spans="1:7" ht="30" x14ac:dyDescent="0.25">
      <c r="A164" s="185">
        <v>147</v>
      </c>
      <c r="B164" s="186" t="s">
        <v>1562</v>
      </c>
      <c r="C164" s="193" t="s">
        <v>1926</v>
      </c>
      <c r="D164" s="190" t="s">
        <v>363</v>
      </c>
      <c r="E164" s="191">
        <v>40000000</v>
      </c>
      <c r="F164" s="180"/>
      <c r="G164" s="180"/>
    </row>
    <row r="165" spans="1:7" ht="30" x14ac:dyDescent="0.25">
      <c r="A165" s="185">
        <v>148</v>
      </c>
      <c r="B165" s="186" t="s">
        <v>1563</v>
      </c>
      <c r="C165" s="193" t="s">
        <v>1926</v>
      </c>
      <c r="D165" s="190" t="s">
        <v>363</v>
      </c>
      <c r="E165" s="191">
        <v>40000000</v>
      </c>
      <c r="F165" s="180"/>
      <c r="G165" s="180"/>
    </row>
    <row r="166" spans="1:7" ht="30" x14ac:dyDescent="0.25">
      <c r="A166" s="185">
        <v>149</v>
      </c>
      <c r="B166" s="186" t="s">
        <v>1564</v>
      </c>
      <c r="C166" s="193" t="s">
        <v>1926</v>
      </c>
      <c r="D166" s="190" t="s">
        <v>363</v>
      </c>
      <c r="E166" s="191">
        <v>40000000</v>
      </c>
      <c r="F166" s="180"/>
      <c r="G166" s="180"/>
    </row>
    <row r="167" spans="1:7" ht="30" x14ac:dyDescent="0.25">
      <c r="A167" s="185">
        <v>150</v>
      </c>
      <c r="B167" s="186" t="s">
        <v>1565</v>
      </c>
      <c r="C167" s="193" t="s">
        <v>1926</v>
      </c>
      <c r="D167" s="190" t="s">
        <v>373</v>
      </c>
      <c r="E167" s="191">
        <v>40000000</v>
      </c>
      <c r="F167" s="180"/>
      <c r="G167" s="180"/>
    </row>
    <row r="168" spans="1:7" ht="25.5" customHeight="1" x14ac:dyDescent="0.25">
      <c r="A168" s="185">
        <v>151</v>
      </c>
      <c r="B168" s="186" t="s">
        <v>1566</v>
      </c>
      <c r="C168" s="187" t="s">
        <v>1923</v>
      </c>
      <c r="D168" s="173" t="s">
        <v>291</v>
      </c>
      <c r="E168" s="191">
        <v>40000000</v>
      </c>
      <c r="F168" s="180"/>
      <c r="G168" s="180"/>
    </row>
    <row r="169" spans="1:7" ht="25.5" customHeight="1" x14ac:dyDescent="0.25">
      <c r="A169" s="185">
        <v>152</v>
      </c>
      <c r="B169" s="186" t="s">
        <v>747</v>
      </c>
      <c r="C169" s="187" t="s">
        <v>1923</v>
      </c>
      <c r="D169" s="173" t="s">
        <v>291</v>
      </c>
      <c r="E169" s="191">
        <v>40000000</v>
      </c>
      <c r="F169" s="180"/>
      <c r="G169" s="180"/>
    </row>
    <row r="170" spans="1:7" ht="24.75" customHeight="1" x14ac:dyDescent="0.25">
      <c r="A170" s="185">
        <v>153</v>
      </c>
      <c r="B170" s="186" t="s">
        <v>1567</v>
      </c>
      <c r="C170" s="187" t="s">
        <v>1923</v>
      </c>
      <c r="D170" s="173" t="s">
        <v>305</v>
      </c>
      <c r="E170" s="191">
        <v>40000000</v>
      </c>
      <c r="F170" s="180"/>
      <c r="G170" s="180"/>
    </row>
    <row r="171" spans="1:7" ht="25.5" customHeight="1" x14ac:dyDescent="0.25">
      <c r="A171" s="185">
        <v>154</v>
      </c>
      <c r="B171" s="186" t="s">
        <v>181</v>
      </c>
      <c r="C171" s="187" t="s">
        <v>1923</v>
      </c>
      <c r="D171" s="173" t="s">
        <v>318</v>
      </c>
      <c r="E171" s="191">
        <v>40000000</v>
      </c>
      <c r="F171" s="180"/>
      <c r="G171" s="180"/>
    </row>
    <row r="172" spans="1:7" ht="15.75" x14ac:dyDescent="0.25">
      <c r="A172" s="185">
        <v>155</v>
      </c>
      <c r="B172" s="186" t="s">
        <v>1568</v>
      </c>
      <c r="C172" s="187" t="s">
        <v>1923</v>
      </c>
      <c r="D172" s="173" t="s">
        <v>326</v>
      </c>
      <c r="E172" s="191">
        <v>40000000</v>
      </c>
      <c r="F172" s="180"/>
      <c r="G172" s="180"/>
    </row>
    <row r="173" spans="1:7" ht="15.75" x14ac:dyDescent="0.25">
      <c r="A173" s="185">
        <v>156</v>
      </c>
      <c r="B173" s="186" t="s">
        <v>1569</v>
      </c>
      <c r="C173" s="187" t="s">
        <v>1923</v>
      </c>
      <c r="D173" s="173" t="s">
        <v>357</v>
      </c>
      <c r="E173" s="191">
        <v>40000000</v>
      </c>
      <c r="F173" s="180"/>
      <c r="G173" s="180"/>
    </row>
    <row r="174" spans="1:7" ht="15.75" x14ac:dyDescent="0.25">
      <c r="A174" s="185">
        <v>157</v>
      </c>
      <c r="B174" s="186" t="s">
        <v>1570</v>
      </c>
      <c r="C174" s="187" t="s">
        <v>1923</v>
      </c>
      <c r="D174" s="173" t="s">
        <v>379</v>
      </c>
      <c r="E174" s="191">
        <v>40000000</v>
      </c>
      <c r="F174" s="180"/>
      <c r="G174" s="180"/>
    </row>
    <row r="175" spans="1:7" ht="23.25" customHeight="1" x14ac:dyDescent="0.25">
      <c r="A175" s="185">
        <v>158</v>
      </c>
      <c r="B175" s="186" t="s">
        <v>1571</v>
      </c>
      <c r="C175" s="187" t="s">
        <v>1922</v>
      </c>
      <c r="D175" s="173" t="s">
        <v>318</v>
      </c>
      <c r="E175" s="191">
        <v>40000000</v>
      </c>
      <c r="F175" s="180"/>
      <c r="G175" s="180"/>
    </row>
    <row r="176" spans="1:7" ht="24" customHeight="1" x14ac:dyDescent="0.25">
      <c r="A176" s="185">
        <v>159</v>
      </c>
      <c r="B176" s="186" t="s">
        <v>1572</v>
      </c>
      <c r="C176" s="187" t="s">
        <v>1922</v>
      </c>
      <c r="D176" s="173" t="s">
        <v>417</v>
      </c>
      <c r="E176" s="191">
        <v>40000000</v>
      </c>
      <c r="F176" s="180"/>
      <c r="G176" s="180"/>
    </row>
    <row r="177" spans="1:7" ht="23.25" customHeight="1" x14ac:dyDescent="0.25">
      <c r="A177" s="185">
        <v>160</v>
      </c>
      <c r="B177" s="186" t="s">
        <v>1573</v>
      </c>
      <c r="C177" s="187" t="s">
        <v>1922</v>
      </c>
      <c r="D177" s="173" t="s">
        <v>415</v>
      </c>
      <c r="E177" s="191">
        <v>40000000</v>
      </c>
      <c r="F177" s="180"/>
      <c r="G177" s="180"/>
    </row>
    <row r="178" spans="1:7" ht="26.25" customHeight="1" x14ac:dyDescent="0.25">
      <c r="A178" s="185">
        <v>161</v>
      </c>
      <c r="B178" s="186" t="s">
        <v>1574</v>
      </c>
      <c r="C178" s="187" t="s">
        <v>1922</v>
      </c>
      <c r="D178" s="173" t="s">
        <v>366</v>
      </c>
      <c r="E178" s="191">
        <v>40000000</v>
      </c>
      <c r="F178" s="180"/>
      <c r="G178" s="180"/>
    </row>
    <row r="179" spans="1:7" ht="24.75" customHeight="1" x14ac:dyDescent="0.25">
      <c r="A179" s="181" t="s">
        <v>1342</v>
      </c>
      <c r="B179" s="126" t="s">
        <v>1343</v>
      </c>
      <c r="C179" s="193"/>
      <c r="D179" s="190"/>
      <c r="E179" s="184">
        <f>SUM(E180:E216)</f>
        <v>1480000000</v>
      </c>
      <c r="F179" s="180"/>
      <c r="G179" s="180"/>
    </row>
    <row r="180" spans="1:7" ht="24.75" customHeight="1" x14ac:dyDescent="0.25">
      <c r="A180" s="185">
        <v>162</v>
      </c>
      <c r="B180" s="186" t="s">
        <v>1575</v>
      </c>
      <c r="C180" s="187" t="s">
        <v>1924</v>
      </c>
      <c r="D180" s="173" t="s">
        <v>1576</v>
      </c>
      <c r="E180" s="191">
        <v>40000000</v>
      </c>
      <c r="F180" s="180"/>
      <c r="G180" s="180"/>
    </row>
    <row r="181" spans="1:7" ht="24.75" customHeight="1" x14ac:dyDescent="0.25">
      <c r="A181" s="185">
        <v>163</v>
      </c>
      <c r="B181" s="186" t="s">
        <v>1577</v>
      </c>
      <c r="C181" s="187" t="s">
        <v>1923</v>
      </c>
      <c r="D181" s="173" t="s">
        <v>1578</v>
      </c>
      <c r="E181" s="191">
        <v>40000000</v>
      </c>
      <c r="F181" s="180"/>
      <c r="G181" s="180"/>
    </row>
    <row r="182" spans="1:7" ht="24.75" customHeight="1" x14ac:dyDescent="0.25">
      <c r="A182" s="185">
        <v>164</v>
      </c>
      <c r="B182" s="186" t="s">
        <v>1579</v>
      </c>
      <c r="C182" s="187" t="s">
        <v>1923</v>
      </c>
      <c r="D182" s="173" t="s">
        <v>1580</v>
      </c>
      <c r="E182" s="191">
        <v>40000000</v>
      </c>
      <c r="F182" s="180"/>
      <c r="G182" s="180"/>
    </row>
    <row r="183" spans="1:7" ht="24.75" customHeight="1" x14ac:dyDescent="0.25">
      <c r="A183" s="185">
        <v>165</v>
      </c>
      <c r="B183" s="186" t="s">
        <v>1581</v>
      </c>
      <c r="C183" s="187" t="s">
        <v>1923</v>
      </c>
      <c r="D183" s="173" t="s">
        <v>435</v>
      </c>
      <c r="E183" s="191">
        <v>40000000</v>
      </c>
      <c r="F183" s="180"/>
      <c r="G183" s="180"/>
    </row>
    <row r="184" spans="1:7" ht="23.25" customHeight="1" x14ac:dyDescent="0.25">
      <c r="A184" s="185">
        <v>166</v>
      </c>
      <c r="B184" s="186" t="s">
        <v>1582</v>
      </c>
      <c r="C184" s="187" t="s">
        <v>1922</v>
      </c>
      <c r="D184" s="173" t="s">
        <v>419</v>
      </c>
      <c r="E184" s="191">
        <v>40000000</v>
      </c>
      <c r="F184" s="180"/>
      <c r="G184" s="180"/>
    </row>
    <row r="185" spans="1:7" ht="24.75" customHeight="1" x14ac:dyDescent="0.25">
      <c r="A185" s="185">
        <v>167</v>
      </c>
      <c r="B185" s="186" t="s">
        <v>1583</v>
      </c>
      <c r="C185" s="187" t="s">
        <v>1922</v>
      </c>
      <c r="D185" s="173" t="s">
        <v>1584</v>
      </c>
      <c r="E185" s="191">
        <v>40000000</v>
      </c>
      <c r="F185" s="180"/>
      <c r="G185" s="180"/>
    </row>
    <row r="186" spans="1:7" ht="23.25" customHeight="1" x14ac:dyDescent="0.25">
      <c r="A186" s="185">
        <v>168</v>
      </c>
      <c r="B186" s="186" t="s">
        <v>1585</v>
      </c>
      <c r="C186" s="187" t="s">
        <v>1922</v>
      </c>
      <c r="D186" s="173" t="s">
        <v>1576</v>
      </c>
      <c r="E186" s="191">
        <v>40000000</v>
      </c>
      <c r="F186" s="180"/>
      <c r="G186" s="180"/>
    </row>
    <row r="187" spans="1:7" ht="23.25" customHeight="1" x14ac:dyDescent="0.25">
      <c r="A187" s="185">
        <v>169</v>
      </c>
      <c r="B187" s="186" t="s">
        <v>1586</v>
      </c>
      <c r="C187" s="187" t="s">
        <v>1922</v>
      </c>
      <c r="D187" s="173" t="s">
        <v>1576</v>
      </c>
      <c r="E187" s="191">
        <v>40000000</v>
      </c>
      <c r="F187" s="180"/>
      <c r="G187" s="180"/>
    </row>
    <row r="188" spans="1:7" ht="24.75" customHeight="1" x14ac:dyDescent="0.25">
      <c r="A188" s="185">
        <v>170</v>
      </c>
      <c r="B188" s="186" t="s">
        <v>1587</v>
      </c>
      <c r="C188" s="187" t="s">
        <v>1922</v>
      </c>
      <c r="D188" s="173" t="s">
        <v>1576</v>
      </c>
      <c r="E188" s="191">
        <v>40000000</v>
      </c>
      <c r="F188" s="180"/>
      <c r="G188" s="180"/>
    </row>
    <row r="189" spans="1:7" ht="24" customHeight="1" x14ac:dyDescent="0.25">
      <c r="A189" s="185">
        <v>171</v>
      </c>
      <c r="B189" s="186" t="s">
        <v>1588</v>
      </c>
      <c r="C189" s="187" t="s">
        <v>1922</v>
      </c>
      <c r="D189" s="173" t="s">
        <v>1580</v>
      </c>
      <c r="E189" s="191">
        <v>40000000</v>
      </c>
      <c r="F189" s="180"/>
      <c r="G189" s="180"/>
    </row>
    <row r="190" spans="1:7" ht="22.5" customHeight="1" x14ac:dyDescent="0.25">
      <c r="A190" s="185">
        <v>172</v>
      </c>
      <c r="B190" s="186" t="s">
        <v>1589</v>
      </c>
      <c r="C190" s="187" t="s">
        <v>1922</v>
      </c>
      <c r="D190" s="173" t="s">
        <v>431</v>
      </c>
      <c r="E190" s="191">
        <v>40000000</v>
      </c>
      <c r="F190" s="180"/>
      <c r="G190" s="180"/>
    </row>
    <row r="191" spans="1:7" ht="24.75" customHeight="1" x14ac:dyDescent="0.25">
      <c r="A191" s="185">
        <v>173</v>
      </c>
      <c r="B191" s="186" t="s">
        <v>1590</v>
      </c>
      <c r="C191" s="187" t="s">
        <v>1922</v>
      </c>
      <c r="D191" s="173" t="s">
        <v>431</v>
      </c>
      <c r="E191" s="191">
        <v>40000000</v>
      </c>
      <c r="F191" s="180"/>
      <c r="G191" s="180"/>
    </row>
    <row r="192" spans="1:7" ht="24" customHeight="1" x14ac:dyDescent="0.25">
      <c r="A192" s="185">
        <v>174</v>
      </c>
      <c r="B192" s="186" t="s">
        <v>1591</v>
      </c>
      <c r="C192" s="187" t="s">
        <v>1922</v>
      </c>
      <c r="D192" s="173" t="s">
        <v>456</v>
      </c>
      <c r="E192" s="191">
        <v>40000000</v>
      </c>
      <c r="F192" s="180"/>
      <c r="G192" s="180"/>
    </row>
    <row r="193" spans="1:7" ht="24" customHeight="1" x14ac:dyDescent="0.25">
      <c r="A193" s="185">
        <v>175</v>
      </c>
      <c r="B193" s="186" t="s">
        <v>1592</v>
      </c>
      <c r="C193" s="187" t="s">
        <v>1922</v>
      </c>
      <c r="D193" s="173" t="s">
        <v>456</v>
      </c>
      <c r="E193" s="191">
        <v>40000000</v>
      </c>
      <c r="F193" s="180"/>
      <c r="G193" s="180"/>
    </row>
    <row r="194" spans="1:7" ht="23.25" customHeight="1" x14ac:dyDescent="0.25">
      <c r="A194" s="185">
        <v>176</v>
      </c>
      <c r="B194" s="186" t="s">
        <v>1593</v>
      </c>
      <c r="C194" s="187" t="s">
        <v>1922</v>
      </c>
      <c r="D194" s="173" t="s">
        <v>456</v>
      </c>
      <c r="E194" s="191">
        <v>40000000</v>
      </c>
      <c r="F194" s="180"/>
      <c r="G194" s="180"/>
    </row>
    <row r="195" spans="1:7" ht="24.75" customHeight="1" x14ac:dyDescent="0.25">
      <c r="A195" s="185">
        <v>177</v>
      </c>
      <c r="B195" s="186" t="s">
        <v>1594</v>
      </c>
      <c r="C195" s="187" t="s">
        <v>1922</v>
      </c>
      <c r="D195" s="173" t="s">
        <v>456</v>
      </c>
      <c r="E195" s="191">
        <v>40000000</v>
      </c>
      <c r="F195" s="180"/>
      <c r="G195" s="180"/>
    </row>
    <row r="196" spans="1:7" ht="25.5" customHeight="1" x14ac:dyDescent="0.25">
      <c r="A196" s="185">
        <v>178</v>
      </c>
      <c r="B196" s="186" t="s">
        <v>1595</v>
      </c>
      <c r="C196" s="187" t="s">
        <v>1922</v>
      </c>
      <c r="D196" s="173" t="s">
        <v>461</v>
      </c>
      <c r="E196" s="191">
        <v>40000000</v>
      </c>
      <c r="F196" s="180"/>
      <c r="G196" s="180"/>
    </row>
    <row r="197" spans="1:7" ht="30" x14ac:dyDescent="0.25">
      <c r="A197" s="185">
        <v>179</v>
      </c>
      <c r="B197" s="186" t="s">
        <v>1596</v>
      </c>
      <c r="C197" s="187" t="s">
        <v>1926</v>
      </c>
      <c r="D197" s="173" t="s">
        <v>419</v>
      </c>
      <c r="E197" s="191">
        <v>40000000</v>
      </c>
      <c r="F197" s="180"/>
      <c r="G197" s="180"/>
    </row>
    <row r="198" spans="1:7" ht="30" x14ac:dyDescent="0.25">
      <c r="A198" s="185">
        <v>180</v>
      </c>
      <c r="B198" s="186" t="s">
        <v>1597</v>
      </c>
      <c r="C198" s="187" t="s">
        <v>1926</v>
      </c>
      <c r="D198" s="173" t="s">
        <v>419</v>
      </c>
      <c r="E198" s="191">
        <v>40000000</v>
      </c>
      <c r="F198" s="180"/>
      <c r="G198" s="180"/>
    </row>
    <row r="199" spans="1:7" ht="30" x14ac:dyDescent="0.25">
      <c r="A199" s="185">
        <v>181</v>
      </c>
      <c r="B199" s="186" t="s">
        <v>1598</v>
      </c>
      <c r="C199" s="187" t="s">
        <v>1926</v>
      </c>
      <c r="D199" s="173" t="s">
        <v>419</v>
      </c>
      <c r="E199" s="191">
        <v>40000000</v>
      </c>
      <c r="F199" s="180"/>
      <c r="G199" s="180"/>
    </row>
    <row r="200" spans="1:7" ht="30" x14ac:dyDescent="0.25">
      <c r="A200" s="185">
        <v>182</v>
      </c>
      <c r="B200" s="186" t="s">
        <v>849</v>
      </c>
      <c r="C200" s="187" t="s">
        <v>1926</v>
      </c>
      <c r="D200" s="173" t="s">
        <v>1578</v>
      </c>
      <c r="E200" s="191">
        <v>40000000</v>
      </c>
      <c r="F200" s="180"/>
      <c r="G200" s="180"/>
    </row>
    <row r="201" spans="1:7" ht="30" x14ac:dyDescent="0.25">
      <c r="A201" s="185">
        <v>183</v>
      </c>
      <c r="B201" s="186" t="s">
        <v>1599</v>
      </c>
      <c r="C201" s="187" t="s">
        <v>1926</v>
      </c>
      <c r="D201" s="173" t="s">
        <v>1578</v>
      </c>
      <c r="E201" s="191">
        <v>40000000</v>
      </c>
      <c r="F201" s="180"/>
      <c r="G201" s="180"/>
    </row>
    <row r="202" spans="1:7" ht="30" x14ac:dyDescent="0.25">
      <c r="A202" s="185">
        <v>184</v>
      </c>
      <c r="B202" s="186" t="s">
        <v>1600</v>
      </c>
      <c r="C202" s="187" t="s">
        <v>1926</v>
      </c>
      <c r="D202" s="173" t="s">
        <v>1601</v>
      </c>
      <c r="E202" s="191">
        <v>40000000</v>
      </c>
      <c r="F202" s="180"/>
      <c r="G202" s="180"/>
    </row>
    <row r="203" spans="1:7" ht="30" x14ac:dyDescent="0.25">
      <c r="A203" s="185">
        <v>185</v>
      </c>
      <c r="B203" s="186" t="s">
        <v>106</v>
      </c>
      <c r="C203" s="187" t="s">
        <v>1926</v>
      </c>
      <c r="D203" s="173" t="s">
        <v>1578</v>
      </c>
      <c r="E203" s="191">
        <v>40000000</v>
      </c>
      <c r="F203" s="180"/>
      <c r="G203" s="180"/>
    </row>
    <row r="204" spans="1:7" ht="30" x14ac:dyDescent="0.25">
      <c r="A204" s="185">
        <v>186</v>
      </c>
      <c r="B204" s="186" t="s">
        <v>1491</v>
      </c>
      <c r="C204" s="187" t="s">
        <v>1926</v>
      </c>
      <c r="D204" s="173" t="s">
        <v>1601</v>
      </c>
      <c r="E204" s="191">
        <v>40000000</v>
      </c>
      <c r="F204" s="180"/>
      <c r="G204" s="180"/>
    </row>
    <row r="205" spans="1:7" ht="30" x14ac:dyDescent="0.25">
      <c r="A205" s="185">
        <v>187</v>
      </c>
      <c r="B205" s="186" t="s">
        <v>1602</v>
      </c>
      <c r="C205" s="187" t="s">
        <v>1926</v>
      </c>
      <c r="D205" s="173" t="s">
        <v>1601</v>
      </c>
      <c r="E205" s="191">
        <v>40000000</v>
      </c>
      <c r="F205" s="180"/>
      <c r="G205" s="180"/>
    </row>
    <row r="206" spans="1:7" ht="30" x14ac:dyDescent="0.25">
      <c r="A206" s="185">
        <v>188</v>
      </c>
      <c r="B206" s="186" t="s">
        <v>155</v>
      </c>
      <c r="C206" s="187" t="s">
        <v>1926</v>
      </c>
      <c r="D206" s="173" t="s">
        <v>1603</v>
      </c>
      <c r="E206" s="191">
        <v>40000000</v>
      </c>
      <c r="F206" s="180"/>
      <c r="G206" s="180"/>
    </row>
    <row r="207" spans="1:7" ht="30" x14ac:dyDescent="0.25">
      <c r="A207" s="185">
        <v>189</v>
      </c>
      <c r="B207" s="186" t="s">
        <v>288</v>
      </c>
      <c r="C207" s="187" t="s">
        <v>1926</v>
      </c>
      <c r="D207" s="173" t="s">
        <v>1576</v>
      </c>
      <c r="E207" s="191">
        <v>40000000</v>
      </c>
      <c r="F207" s="180"/>
      <c r="G207" s="180"/>
    </row>
    <row r="208" spans="1:7" ht="30" x14ac:dyDescent="0.25">
      <c r="A208" s="185">
        <v>190</v>
      </c>
      <c r="B208" s="186" t="s">
        <v>1604</v>
      </c>
      <c r="C208" s="187" t="s">
        <v>1926</v>
      </c>
      <c r="D208" s="173" t="s">
        <v>1576</v>
      </c>
      <c r="E208" s="191">
        <v>40000000</v>
      </c>
      <c r="F208" s="180"/>
      <c r="G208" s="180"/>
    </row>
    <row r="209" spans="1:7" ht="30" x14ac:dyDescent="0.25">
      <c r="A209" s="185">
        <v>191</v>
      </c>
      <c r="B209" s="186" t="s">
        <v>1605</v>
      </c>
      <c r="C209" s="187" t="s">
        <v>1926</v>
      </c>
      <c r="D209" s="173" t="s">
        <v>431</v>
      </c>
      <c r="E209" s="191">
        <v>40000000</v>
      </c>
      <c r="F209" s="180"/>
      <c r="G209" s="180"/>
    </row>
    <row r="210" spans="1:7" ht="30" x14ac:dyDescent="0.25">
      <c r="A210" s="185">
        <v>192</v>
      </c>
      <c r="B210" s="186" t="s">
        <v>686</v>
      </c>
      <c r="C210" s="187" t="s">
        <v>1926</v>
      </c>
      <c r="D210" s="173" t="s">
        <v>431</v>
      </c>
      <c r="E210" s="191">
        <v>40000000</v>
      </c>
      <c r="F210" s="180"/>
      <c r="G210" s="180"/>
    </row>
    <row r="211" spans="1:7" ht="30" x14ac:dyDescent="0.25">
      <c r="A211" s="185">
        <v>193</v>
      </c>
      <c r="B211" s="186" t="s">
        <v>340</v>
      </c>
      <c r="C211" s="187" t="s">
        <v>1926</v>
      </c>
      <c r="D211" s="173" t="s">
        <v>435</v>
      </c>
      <c r="E211" s="191">
        <v>40000000</v>
      </c>
      <c r="F211" s="180"/>
      <c r="G211" s="180"/>
    </row>
    <row r="212" spans="1:7" ht="30" x14ac:dyDescent="0.25">
      <c r="A212" s="185">
        <v>194</v>
      </c>
      <c r="B212" s="186" t="s">
        <v>1606</v>
      </c>
      <c r="C212" s="187" t="s">
        <v>1926</v>
      </c>
      <c r="D212" s="173" t="s">
        <v>456</v>
      </c>
      <c r="E212" s="191">
        <v>40000000</v>
      </c>
      <c r="F212" s="180"/>
      <c r="G212" s="180"/>
    </row>
    <row r="213" spans="1:7" ht="30" x14ac:dyDescent="0.25">
      <c r="A213" s="185">
        <v>195</v>
      </c>
      <c r="B213" s="186" t="s">
        <v>1607</v>
      </c>
      <c r="C213" s="187" t="s">
        <v>1926</v>
      </c>
      <c r="D213" s="173" t="s">
        <v>456</v>
      </c>
      <c r="E213" s="191">
        <v>40000000</v>
      </c>
      <c r="F213" s="180"/>
      <c r="G213" s="180"/>
    </row>
    <row r="214" spans="1:7" ht="30" x14ac:dyDescent="0.25">
      <c r="A214" s="185">
        <v>196</v>
      </c>
      <c r="B214" s="186" t="s">
        <v>1608</v>
      </c>
      <c r="C214" s="187" t="s">
        <v>1926</v>
      </c>
      <c r="D214" s="173" t="s">
        <v>458</v>
      </c>
      <c r="E214" s="191">
        <v>40000000</v>
      </c>
      <c r="F214" s="180"/>
      <c r="G214" s="180"/>
    </row>
    <row r="215" spans="1:7" ht="30" x14ac:dyDescent="0.25">
      <c r="A215" s="185">
        <v>197</v>
      </c>
      <c r="B215" s="186" t="s">
        <v>1609</v>
      </c>
      <c r="C215" s="187" t="s">
        <v>1926</v>
      </c>
      <c r="D215" s="173" t="s">
        <v>463</v>
      </c>
      <c r="E215" s="191">
        <v>40000000</v>
      </c>
      <c r="F215" s="180"/>
      <c r="G215" s="180"/>
    </row>
    <row r="216" spans="1:7" ht="30" x14ac:dyDescent="0.25">
      <c r="A216" s="185">
        <v>198</v>
      </c>
      <c r="B216" s="186" t="s">
        <v>1610</v>
      </c>
      <c r="C216" s="187" t="s">
        <v>1926</v>
      </c>
      <c r="D216" s="173" t="s">
        <v>1611</v>
      </c>
      <c r="E216" s="191">
        <v>40000000</v>
      </c>
      <c r="F216" s="180"/>
      <c r="G216" s="180"/>
    </row>
    <row r="217" spans="1:7" ht="21" customHeight="1" x14ac:dyDescent="0.25">
      <c r="A217" s="181" t="s">
        <v>1344</v>
      </c>
      <c r="B217" s="126" t="s">
        <v>1345</v>
      </c>
      <c r="C217" s="187"/>
      <c r="D217" s="173"/>
      <c r="E217" s="194">
        <f>SUM(E218:E222)</f>
        <v>200000000</v>
      </c>
      <c r="F217" s="180"/>
      <c r="G217" s="180"/>
    </row>
    <row r="218" spans="1:7" ht="15.75" x14ac:dyDescent="0.25">
      <c r="A218" s="185">
        <v>199</v>
      </c>
      <c r="B218" s="186" t="s">
        <v>1612</v>
      </c>
      <c r="C218" s="187" t="s">
        <v>1923</v>
      </c>
      <c r="D218" s="173" t="s">
        <v>473</v>
      </c>
      <c r="E218" s="191">
        <v>40000000</v>
      </c>
      <c r="F218" s="180"/>
      <c r="G218" s="180"/>
    </row>
    <row r="219" spans="1:7" ht="15.75" x14ac:dyDescent="0.25">
      <c r="A219" s="185">
        <v>200</v>
      </c>
      <c r="B219" s="186" t="s">
        <v>104</v>
      </c>
      <c r="C219" s="187" t="s">
        <v>1923</v>
      </c>
      <c r="D219" s="173" t="s">
        <v>477</v>
      </c>
      <c r="E219" s="191">
        <v>40000000</v>
      </c>
      <c r="F219" s="180"/>
      <c r="G219" s="180"/>
    </row>
    <row r="220" spans="1:7" ht="30" x14ac:dyDescent="0.25">
      <c r="A220" s="185">
        <v>201</v>
      </c>
      <c r="B220" s="186" t="s">
        <v>288</v>
      </c>
      <c r="C220" s="187" t="s">
        <v>1928</v>
      </c>
      <c r="D220" s="173" t="s">
        <v>473</v>
      </c>
      <c r="E220" s="191">
        <v>40000000</v>
      </c>
      <c r="F220" s="180"/>
      <c r="G220" s="180"/>
    </row>
    <row r="221" spans="1:7" ht="23.25" customHeight="1" x14ac:dyDescent="0.25">
      <c r="A221" s="185">
        <v>202</v>
      </c>
      <c r="B221" s="186" t="s">
        <v>1613</v>
      </c>
      <c r="C221" s="187" t="s">
        <v>1922</v>
      </c>
      <c r="D221" s="173" t="s">
        <v>485</v>
      </c>
      <c r="E221" s="191">
        <v>40000000</v>
      </c>
      <c r="F221" s="180"/>
      <c r="G221" s="180"/>
    </row>
    <row r="222" spans="1:7" ht="30" x14ac:dyDescent="0.25">
      <c r="A222" s="185">
        <v>203</v>
      </c>
      <c r="B222" s="192" t="s">
        <v>1614</v>
      </c>
      <c r="C222" s="187" t="s">
        <v>1926</v>
      </c>
      <c r="D222" s="190" t="s">
        <v>473</v>
      </c>
      <c r="E222" s="191">
        <v>40000000</v>
      </c>
      <c r="F222" s="180"/>
      <c r="G222" s="180"/>
    </row>
    <row r="223" spans="1:7" ht="25.5" customHeight="1" x14ac:dyDescent="0.25">
      <c r="A223" s="181" t="s">
        <v>1346</v>
      </c>
      <c r="B223" s="126" t="s">
        <v>1347</v>
      </c>
      <c r="C223" s="187"/>
      <c r="D223" s="173"/>
      <c r="E223" s="194">
        <f>SUM(E224:E250)</f>
        <v>1080000000</v>
      </c>
      <c r="F223" s="180"/>
      <c r="G223" s="180"/>
    </row>
    <row r="224" spans="1:7" ht="30" x14ac:dyDescent="0.25">
      <c r="A224" s="185">
        <v>204</v>
      </c>
      <c r="B224" s="186" t="s">
        <v>1615</v>
      </c>
      <c r="C224" s="193" t="s">
        <v>1926</v>
      </c>
      <c r="D224" s="190" t="s">
        <v>497</v>
      </c>
      <c r="E224" s="191">
        <v>40000000</v>
      </c>
      <c r="F224" s="180"/>
      <c r="G224" s="180"/>
    </row>
    <row r="225" spans="1:7" ht="30" x14ac:dyDescent="0.25">
      <c r="A225" s="185">
        <v>205</v>
      </c>
      <c r="B225" s="186" t="s">
        <v>1141</v>
      </c>
      <c r="C225" s="193" t="s">
        <v>1926</v>
      </c>
      <c r="D225" s="190" t="s">
        <v>497</v>
      </c>
      <c r="E225" s="191">
        <v>40000000</v>
      </c>
      <c r="F225" s="180"/>
      <c r="G225" s="180"/>
    </row>
    <row r="226" spans="1:7" ht="30" x14ac:dyDescent="0.25">
      <c r="A226" s="185">
        <v>206</v>
      </c>
      <c r="B226" s="186" t="s">
        <v>1616</v>
      </c>
      <c r="C226" s="193" t="s">
        <v>1926</v>
      </c>
      <c r="D226" s="190" t="s">
        <v>504</v>
      </c>
      <c r="E226" s="191">
        <v>40000000</v>
      </c>
      <c r="F226" s="180"/>
      <c r="G226" s="180"/>
    </row>
    <row r="227" spans="1:7" ht="30" x14ac:dyDescent="0.25">
      <c r="A227" s="185">
        <v>207</v>
      </c>
      <c r="B227" s="186" t="s">
        <v>418</v>
      </c>
      <c r="C227" s="193" t="s">
        <v>1926</v>
      </c>
      <c r="D227" s="190" t="s">
        <v>504</v>
      </c>
      <c r="E227" s="191">
        <v>40000000</v>
      </c>
      <c r="F227" s="180"/>
      <c r="G227" s="180"/>
    </row>
    <row r="228" spans="1:7" ht="30" x14ac:dyDescent="0.25">
      <c r="A228" s="185">
        <v>208</v>
      </c>
      <c r="B228" s="186" t="s">
        <v>1617</v>
      </c>
      <c r="C228" s="193" t="s">
        <v>1926</v>
      </c>
      <c r="D228" s="190" t="s">
        <v>526</v>
      </c>
      <c r="E228" s="191">
        <v>40000000</v>
      </c>
      <c r="F228" s="180"/>
      <c r="G228" s="180"/>
    </row>
    <row r="229" spans="1:7" ht="15.75" x14ac:dyDescent="0.25">
      <c r="A229" s="185">
        <v>209</v>
      </c>
      <c r="B229" s="186" t="s">
        <v>1618</v>
      </c>
      <c r="C229" s="193" t="s">
        <v>1923</v>
      </c>
      <c r="D229" s="190" t="s">
        <v>529</v>
      </c>
      <c r="E229" s="191">
        <v>40000000</v>
      </c>
      <c r="F229" s="180"/>
      <c r="G229" s="180"/>
    </row>
    <row r="230" spans="1:7" ht="30" x14ac:dyDescent="0.25">
      <c r="A230" s="185">
        <v>210</v>
      </c>
      <c r="B230" s="186" t="s">
        <v>1619</v>
      </c>
      <c r="C230" s="193" t="s">
        <v>1926</v>
      </c>
      <c r="D230" s="190" t="s">
        <v>547</v>
      </c>
      <c r="E230" s="191">
        <v>40000000</v>
      </c>
      <c r="F230" s="180"/>
      <c r="G230" s="180"/>
    </row>
    <row r="231" spans="1:7" ht="30" x14ac:dyDescent="0.25">
      <c r="A231" s="185">
        <v>211</v>
      </c>
      <c r="B231" s="186" t="s">
        <v>1068</v>
      </c>
      <c r="C231" s="193" t="s">
        <v>1926</v>
      </c>
      <c r="D231" s="190" t="s">
        <v>555</v>
      </c>
      <c r="E231" s="191">
        <v>40000000</v>
      </c>
      <c r="F231" s="180"/>
      <c r="G231" s="180"/>
    </row>
    <row r="232" spans="1:7" ht="15.75" x14ac:dyDescent="0.25">
      <c r="A232" s="185">
        <v>212</v>
      </c>
      <c r="B232" s="192" t="s">
        <v>1620</v>
      </c>
      <c r="C232" s="193" t="s">
        <v>1922</v>
      </c>
      <c r="D232" s="190" t="s">
        <v>568</v>
      </c>
      <c r="E232" s="191">
        <v>40000000</v>
      </c>
      <c r="F232" s="180"/>
      <c r="G232" s="180"/>
    </row>
    <row r="233" spans="1:7" ht="30" x14ac:dyDescent="0.25">
      <c r="A233" s="185">
        <v>213</v>
      </c>
      <c r="B233" s="186" t="s">
        <v>747</v>
      </c>
      <c r="C233" s="193" t="s">
        <v>1926</v>
      </c>
      <c r="D233" s="190" t="s">
        <v>562</v>
      </c>
      <c r="E233" s="191">
        <v>40000000</v>
      </c>
      <c r="F233" s="180"/>
      <c r="G233" s="180"/>
    </row>
    <row r="234" spans="1:7" ht="30" x14ac:dyDescent="0.25">
      <c r="A234" s="185">
        <v>214</v>
      </c>
      <c r="B234" s="186" t="s">
        <v>1621</v>
      </c>
      <c r="C234" s="193" t="s">
        <v>1926</v>
      </c>
      <c r="D234" s="190" t="s">
        <v>562</v>
      </c>
      <c r="E234" s="191">
        <v>40000000</v>
      </c>
      <c r="F234" s="180"/>
      <c r="G234" s="180"/>
    </row>
    <row r="235" spans="1:7" ht="30" x14ac:dyDescent="0.25">
      <c r="A235" s="185">
        <v>215</v>
      </c>
      <c r="B235" s="199" t="s">
        <v>638</v>
      </c>
      <c r="C235" s="193" t="s">
        <v>1926</v>
      </c>
      <c r="D235" s="190" t="s">
        <v>568</v>
      </c>
      <c r="E235" s="191">
        <v>40000000</v>
      </c>
      <c r="F235" s="180"/>
      <c r="G235" s="180"/>
    </row>
    <row r="236" spans="1:7" ht="30" x14ac:dyDescent="0.25">
      <c r="A236" s="185">
        <v>216</v>
      </c>
      <c r="B236" s="186" t="s">
        <v>1622</v>
      </c>
      <c r="C236" s="200" t="s">
        <v>1926</v>
      </c>
      <c r="D236" s="190" t="s">
        <v>493</v>
      </c>
      <c r="E236" s="201">
        <v>40000000</v>
      </c>
      <c r="F236" s="180"/>
      <c r="G236" s="180"/>
    </row>
    <row r="237" spans="1:7" ht="30" x14ac:dyDescent="0.25">
      <c r="A237" s="185">
        <v>217</v>
      </c>
      <c r="B237" s="186" t="s">
        <v>1623</v>
      </c>
      <c r="C237" s="200" t="s">
        <v>1926</v>
      </c>
      <c r="D237" s="190" t="s">
        <v>509</v>
      </c>
      <c r="E237" s="201">
        <v>40000000</v>
      </c>
      <c r="F237" s="180"/>
      <c r="G237" s="180"/>
    </row>
    <row r="238" spans="1:7" ht="30" x14ac:dyDescent="0.25">
      <c r="A238" s="185">
        <v>218</v>
      </c>
      <c r="B238" s="186" t="s">
        <v>1624</v>
      </c>
      <c r="C238" s="200" t="s">
        <v>1926</v>
      </c>
      <c r="D238" s="190" t="s">
        <v>526</v>
      </c>
      <c r="E238" s="201">
        <v>40000000</v>
      </c>
      <c r="F238" s="180"/>
      <c r="G238" s="180"/>
    </row>
    <row r="239" spans="1:7" ht="30" x14ac:dyDescent="0.25">
      <c r="A239" s="185">
        <v>219</v>
      </c>
      <c r="B239" s="186" t="s">
        <v>18</v>
      </c>
      <c r="C239" s="200" t="s">
        <v>1926</v>
      </c>
      <c r="D239" s="190" t="s">
        <v>529</v>
      </c>
      <c r="E239" s="201">
        <v>40000000</v>
      </c>
      <c r="F239" s="180"/>
      <c r="G239" s="180"/>
    </row>
    <row r="240" spans="1:7" ht="30" x14ac:dyDescent="0.25">
      <c r="A240" s="185">
        <v>220</v>
      </c>
      <c r="B240" s="186" t="s">
        <v>8</v>
      </c>
      <c r="C240" s="200" t="s">
        <v>1926</v>
      </c>
      <c r="D240" s="190" t="s">
        <v>529</v>
      </c>
      <c r="E240" s="201">
        <v>40000000</v>
      </c>
      <c r="F240" s="180"/>
      <c r="G240" s="180"/>
    </row>
    <row r="241" spans="1:7" ht="30" x14ac:dyDescent="0.25">
      <c r="A241" s="185">
        <v>221</v>
      </c>
      <c r="B241" s="186" t="s">
        <v>1625</v>
      </c>
      <c r="C241" s="200" t="s">
        <v>1926</v>
      </c>
      <c r="D241" s="190" t="s">
        <v>545</v>
      </c>
      <c r="E241" s="201">
        <v>40000000</v>
      </c>
      <c r="F241" s="180"/>
      <c r="G241" s="180"/>
    </row>
    <row r="242" spans="1:7" ht="30" x14ac:dyDescent="0.25">
      <c r="A242" s="185">
        <v>222</v>
      </c>
      <c r="B242" s="186" t="s">
        <v>1626</v>
      </c>
      <c r="C242" s="200" t="s">
        <v>1926</v>
      </c>
      <c r="D242" s="190" t="s">
        <v>547</v>
      </c>
      <c r="E242" s="201">
        <v>40000000</v>
      </c>
      <c r="F242" s="180"/>
      <c r="G242" s="180"/>
    </row>
    <row r="243" spans="1:7" ht="30" x14ac:dyDescent="0.25">
      <c r="A243" s="185">
        <v>223</v>
      </c>
      <c r="B243" s="186" t="s">
        <v>1627</v>
      </c>
      <c r="C243" s="200" t="s">
        <v>1926</v>
      </c>
      <c r="D243" s="190" t="s">
        <v>555</v>
      </c>
      <c r="E243" s="201">
        <v>40000000</v>
      </c>
      <c r="F243" s="180"/>
      <c r="G243" s="180"/>
    </row>
    <row r="244" spans="1:7" ht="30" x14ac:dyDescent="0.25">
      <c r="A244" s="185">
        <v>224</v>
      </c>
      <c r="B244" s="186" t="s">
        <v>553</v>
      </c>
      <c r="C244" s="200" t="s">
        <v>1926</v>
      </c>
      <c r="D244" s="190" t="s">
        <v>562</v>
      </c>
      <c r="E244" s="201">
        <v>40000000</v>
      </c>
      <c r="F244" s="180"/>
      <c r="G244" s="180"/>
    </row>
    <row r="245" spans="1:7" ht="30" x14ac:dyDescent="0.25">
      <c r="A245" s="185">
        <v>225</v>
      </c>
      <c r="B245" s="186" t="s">
        <v>1503</v>
      </c>
      <c r="C245" s="200" t="s">
        <v>1926</v>
      </c>
      <c r="D245" s="190" t="s">
        <v>568</v>
      </c>
      <c r="E245" s="201">
        <v>40000000</v>
      </c>
      <c r="F245" s="180"/>
      <c r="G245" s="180"/>
    </row>
    <row r="246" spans="1:7" ht="22.5" customHeight="1" x14ac:dyDescent="0.25">
      <c r="A246" s="185">
        <v>226</v>
      </c>
      <c r="B246" s="186" t="s">
        <v>1628</v>
      </c>
      <c r="C246" s="187" t="s">
        <v>1932</v>
      </c>
      <c r="D246" s="173" t="s">
        <v>493</v>
      </c>
      <c r="E246" s="201">
        <v>40000000</v>
      </c>
      <c r="F246" s="180"/>
      <c r="G246" s="180"/>
    </row>
    <row r="247" spans="1:7" ht="15.75" x14ac:dyDescent="0.25">
      <c r="A247" s="185">
        <v>227</v>
      </c>
      <c r="B247" s="186" t="s">
        <v>1629</v>
      </c>
      <c r="C247" s="187" t="s">
        <v>1923</v>
      </c>
      <c r="D247" s="173" t="s">
        <v>497</v>
      </c>
      <c r="E247" s="189">
        <v>40000000</v>
      </c>
      <c r="F247" s="180"/>
      <c r="G247" s="180"/>
    </row>
    <row r="248" spans="1:7" ht="15.75" x14ac:dyDescent="0.25">
      <c r="A248" s="185">
        <v>228</v>
      </c>
      <c r="B248" s="186" t="s">
        <v>196</v>
      </c>
      <c r="C248" s="187" t="s">
        <v>1923</v>
      </c>
      <c r="D248" s="173" t="s">
        <v>497</v>
      </c>
      <c r="E248" s="189">
        <v>40000000</v>
      </c>
      <c r="F248" s="180"/>
      <c r="G248" s="180"/>
    </row>
    <row r="249" spans="1:7" ht="15.75" x14ac:dyDescent="0.25">
      <c r="A249" s="185">
        <v>229</v>
      </c>
      <c r="B249" s="186" t="s">
        <v>224</v>
      </c>
      <c r="C249" s="187" t="s">
        <v>1923</v>
      </c>
      <c r="D249" s="173" t="s">
        <v>537</v>
      </c>
      <c r="E249" s="189">
        <v>40000000</v>
      </c>
      <c r="F249" s="180"/>
      <c r="G249" s="180"/>
    </row>
    <row r="250" spans="1:7" ht="15.75" x14ac:dyDescent="0.25">
      <c r="A250" s="185">
        <v>230</v>
      </c>
      <c r="B250" s="186" t="s">
        <v>1630</v>
      </c>
      <c r="C250" s="187" t="s">
        <v>1923</v>
      </c>
      <c r="D250" s="173" t="s">
        <v>582</v>
      </c>
      <c r="E250" s="189">
        <v>40000000</v>
      </c>
      <c r="F250" s="180"/>
      <c r="G250" s="180"/>
    </row>
    <row r="251" spans="1:7" ht="23.25" customHeight="1" x14ac:dyDescent="0.25">
      <c r="A251" s="181" t="s">
        <v>1348</v>
      </c>
      <c r="B251" s="126" t="s">
        <v>1349</v>
      </c>
      <c r="C251" s="187"/>
      <c r="D251" s="173"/>
      <c r="E251" s="202">
        <f>SUM(E252:E261)</f>
        <v>400000000</v>
      </c>
      <c r="F251" s="180"/>
      <c r="G251" s="180"/>
    </row>
    <row r="252" spans="1:7" ht="30" x14ac:dyDescent="0.25">
      <c r="A252" s="185">
        <v>231</v>
      </c>
      <c r="B252" s="186" t="s">
        <v>1631</v>
      </c>
      <c r="C252" s="193" t="s">
        <v>1926</v>
      </c>
      <c r="D252" s="190" t="s">
        <v>1632</v>
      </c>
      <c r="E252" s="189">
        <v>40000000</v>
      </c>
      <c r="F252" s="180"/>
      <c r="G252" s="180"/>
    </row>
    <row r="253" spans="1:7" ht="23.25" customHeight="1" x14ac:dyDescent="0.25">
      <c r="A253" s="185">
        <v>232</v>
      </c>
      <c r="B253" s="192" t="s">
        <v>1633</v>
      </c>
      <c r="C253" s="187" t="s">
        <v>1924</v>
      </c>
      <c r="D253" s="173" t="s">
        <v>1634</v>
      </c>
      <c r="E253" s="189">
        <v>40000000</v>
      </c>
      <c r="F253" s="180"/>
      <c r="G253" s="180"/>
    </row>
    <row r="254" spans="1:7" ht="15.75" x14ac:dyDescent="0.25">
      <c r="A254" s="185">
        <v>233</v>
      </c>
      <c r="B254" s="192" t="s">
        <v>1635</v>
      </c>
      <c r="C254" s="187" t="s">
        <v>1923</v>
      </c>
      <c r="D254" s="173" t="s">
        <v>1636</v>
      </c>
      <c r="E254" s="189">
        <v>40000000</v>
      </c>
      <c r="F254" s="180"/>
      <c r="G254" s="180"/>
    </row>
    <row r="255" spans="1:7" ht="15.75" x14ac:dyDescent="0.25">
      <c r="A255" s="185">
        <v>234</v>
      </c>
      <c r="B255" s="192" t="s">
        <v>1637</v>
      </c>
      <c r="C255" s="187" t="s">
        <v>1923</v>
      </c>
      <c r="D255" s="173" t="s">
        <v>1636</v>
      </c>
      <c r="E255" s="189">
        <v>40000000</v>
      </c>
      <c r="F255" s="180"/>
      <c r="G255" s="180"/>
    </row>
    <row r="256" spans="1:7" ht="15.75" x14ac:dyDescent="0.25">
      <c r="A256" s="185">
        <v>235</v>
      </c>
      <c r="B256" s="192" t="s">
        <v>1638</v>
      </c>
      <c r="C256" s="187" t="s">
        <v>1923</v>
      </c>
      <c r="D256" s="173" t="s">
        <v>598</v>
      </c>
      <c r="E256" s="189">
        <v>40000000</v>
      </c>
      <c r="F256" s="180"/>
      <c r="G256" s="180"/>
    </row>
    <row r="257" spans="1:7" ht="15.75" x14ac:dyDescent="0.25">
      <c r="A257" s="185">
        <v>236</v>
      </c>
      <c r="B257" s="192" t="s">
        <v>1639</v>
      </c>
      <c r="C257" s="187" t="s">
        <v>1923</v>
      </c>
      <c r="D257" s="173" t="s">
        <v>601</v>
      </c>
      <c r="E257" s="189">
        <v>40000000</v>
      </c>
      <c r="F257" s="180"/>
      <c r="G257" s="180"/>
    </row>
    <row r="258" spans="1:7" ht="30" x14ac:dyDescent="0.25">
      <c r="A258" s="185">
        <v>237</v>
      </c>
      <c r="B258" s="192" t="s">
        <v>1640</v>
      </c>
      <c r="C258" s="187" t="s">
        <v>1929</v>
      </c>
      <c r="D258" s="173" t="s">
        <v>600</v>
      </c>
      <c r="E258" s="189">
        <v>40000000</v>
      </c>
      <c r="F258" s="180"/>
      <c r="G258" s="180"/>
    </row>
    <row r="259" spans="1:7" ht="21.75" customHeight="1" x14ac:dyDescent="0.25">
      <c r="A259" s="185">
        <v>238</v>
      </c>
      <c r="B259" s="186" t="s">
        <v>1641</v>
      </c>
      <c r="C259" s="187" t="s">
        <v>1922</v>
      </c>
      <c r="D259" s="173" t="s">
        <v>1632</v>
      </c>
      <c r="E259" s="189">
        <v>40000000</v>
      </c>
      <c r="F259" s="180"/>
      <c r="G259" s="180"/>
    </row>
    <row r="260" spans="1:7" ht="23.25" customHeight="1" x14ac:dyDescent="0.25">
      <c r="A260" s="185">
        <v>239</v>
      </c>
      <c r="B260" s="192" t="s">
        <v>1642</v>
      </c>
      <c r="C260" s="187" t="s">
        <v>1922</v>
      </c>
      <c r="D260" s="173" t="s">
        <v>1643</v>
      </c>
      <c r="E260" s="189">
        <v>40000000</v>
      </c>
      <c r="F260" s="180"/>
      <c r="G260" s="180"/>
    </row>
    <row r="261" spans="1:7" ht="23.25" customHeight="1" x14ac:dyDescent="0.25">
      <c r="A261" s="185">
        <v>240</v>
      </c>
      <c r="B261" s="192" t="s">
        <v>1644</v>
      </c>
      <c r="C261" s="187" t="s">
        <v>1922</v>
      </c>
      <c r="D261" s="173" t="s">
        <v>1645</v>
      </c>
      <c r="E261" s="189">
        <v>40000000</v>
      </c>
      <c r="F261" s="180"/>
      <c r="G261" s="180"/>
    </row>
    <row r="262" spans="1:7" ht="24" customHeight="1" x14ac:dyDescent="0.25">
      <c r="A262" s="181" t="s">
        <v>1350</v>
      </c>
      <c r="B262" s="126" t="s">
        <v>1351</v>
      </c>
      <c r="C262" s="187"/>
      <c r="D262" s="173"/>
      <c r="E262" s="202">
        <f>SUM(E263:E300)</f>
        <v>1520000000</v>
      </c>
      <c r="F262" s="180"/>
      <c r="G262" s="180"/>
    </row>
    <row r="263" spans="1:7" ht="15.75" x14ac:dyDescent="0.25">
      <c r="A263" s="185">
        <v>241</v>
      </c>
      <c r="B263" s="186" t="s">
        <v>1646</v>
      </c>
      <c r="C263" s="187" t="s">
        <v>1923</v>
      </c>
      <c r="D263" s="173" t="s">
        <v>617</v>
      </c>
      <c r="E263" s="189">
        <v>40000000</v>
      </c>
      <c r="F263" s="180"/>
      <c r="G263" s="180"/>
    </row>
    <row r="264" spans="1:7" ht="15.75" x14ac:dyDescent="0.25">
      <c r="A264" s="185">
        <v>242</v>
      </c>
      <c r="B264" s="186" t="s">
        <v>608</v>
      </c>
      <c r="C264" s="187" t="s">
        <v>1923</v>
      </c>
      <c r="D264" s="173" t="s">
        <v>1647</v>
      </c>
      <c r="E264" s="189">
        <v>40000000</v>
      </c>
      <c r="F264" s="180"/>
      <c r="G264" s="180"/>
    </row>
    <row r="265" spans="1:7" ht="15.75" x14ac:dyDescent="0.25">
      <c r="A265" s="185">
        <v>243</v>
      </c>
      <c r="B265" s="186" t="s">
        <v>1648</v>
      </c>
      <c r="C265" s="187" t="s">
        <v>1923</v>
      </c>
      <c r="D265" s="173" t="s">
        <v>655</v>
      </c>
      <c r="E265" s="189">
        <v>40000000</v>
      </c>
      <c r="F265" s="180"/>
      <c r="G265" s="180"/>
    </row>
    <row r="266" spans="1:7" ht="15.75" x14ac:dyDescent="0.25">
      <c r="A266" s="185">
        <v>244</v>
      </c>
      <c r="B266" s="186" t="s">
        <v>1649</v>
      </c>
      <c r="C266" s="187" t="s">
        <v>1923</v>
      </c>
      <c r="D266" s="173" t="s">
        <v>1650</v>
      </c>
      <c r="E266" s="189">
        <v>40000000</v>
      </c>
      <c r="F266" s="180"/>
      <c r="G266" s="180"/>
    </row>
    <row r="267" spans="1:7" ht="15.75" x14ac:dyDescent="0.25">
      <c r="A267" s="185">
        <v>245</v>
      </c>
      <c r="B267" s="186" t="s">
        <v>1651</v>
      </c>
      <c r="C267" s="187" t="s">
        <v>1923</v>
      </c>
      <c r="D267" s="173" t="s">
        <v>1650</v>
      </c>
      <c r="E267" s="189">
        <v>40000000</v>
      </c>
      <c r="F267" s="180"/>
      <c r="G267" s="180"/>
    </row>
    <row r="268" spans="1:7" ht="15.75" x14ac:dyDescent="0.25">
      <c r="A268" s="185">
        <v>246</v>
      </c>
      <c r="B268" s="186" t="s">
        <v>1652</v>
      </c>
      <c r="C268" s="187" t="s">
        <v>1923</v>
      </c>
      <c r="D268" s="173" t="s">
        <v>1650</v>
      </c>
      <c r="E268" s="189">
        <v>40000000</v>
      </c>
      <c r="F268" s="180"/>
      <c r="G268" s="180"/>
    </row>
    <row r="269" spans="1:7" ht="23.25" customHeight="1" x14ac:dyDescent="0.25">
      <c r="A269" s="185">
        <v>247</v>
      </c>
      <c r="B269" s="186" t="s">
        <v>1653</v>
      </c>
      <c r="C269" s="187" t="s">
        <v>1922</v>
      </c>
      <c r="D269" s="173" t="s">
        <v>617</v>
      </c>
      <c r="E269" s="189">
        <v>40000000</v>
      </c>
      <c r="F269" s="180"/>
      <c r="G269" s="180"/>
    </row>
    <row r="270" spans="1:7" ht="25.5" customHeight="1" x14ac:dyDescent="0.25">
      <c r="A270" s="185">
        <v>248</v>
      </c>
      <c r="B270" s="186" t="s">
        <v>1654</v>
      </c>
      <c r="C270" s="187" t="s">
        <v>1922</v>
      </c>
      <c r="D270" s="173" t="s">
        <v>632</v>
      </c>
      <c r="E270" s="189">
        <v>40000000</v>
      </c>
      <c r="F270" s="180"/>
      <c r="G270" s="180"/>
    </row>
    <row r="271" spans="1:7" ht="24.75" customHeight="1" x14ac:dyDescent="0.25">
      <c r="A271" s="185">
        <v>249</v>
      </c>
      <c r="B271" s="186" t="s">
        <v>1655</v>
      </c>
      <c r="C271" s="187" t="s">
        <v>1922</v>
      </c>
      <c r="D271" s="173" t="s">
        <v>632</v>
      </c>
      <c r="E271" s="189">
        <v>40000000</v>
      </c>
      <c r="F271" s="180"/>
      <c r="G271" s="180"/>
    </row>
    <row r="272" spans="1:7" ht="23.25" customHeight="1" x14ac:dyDescent="0.25">
      <c r="A272" s="185">
        <v>250</v>
      </c>
      <c r="B272" s="186" t="s">
        <v>1656</v>
      </c>
      <c r="C272" s="187" t="s">
        <v>1922</v>
      </c>
      <c r="D272" s="173" t="s">
        <v>1657</v>
      </c>
      <c r="E272" s="189">
        <v>40000000</v>
      </c>
      <c r="F272" s="180"/>
      <c r="G272" s="180"/>
    </row>
    <row r="273" spans="1:7" ht="24.75" customHeight="1" x14ac:dyDescent="0.25">
      <c r="A273" s="185">
        <v>251</v>
      </c>
      <c r="B273" s="186" t="s">
        <v>1658</v>
      </c>
      <c r="C273" s="187" t="s">
        <v>1922</v>
      </c>
      <c r="D273" s="173" t="s">
        <v>1657</v>
      </c>
      <c r="E273" s="189">
        <v>40000000</v>
      </c>
      <c r="F273" s="180"/>
      <c r="G273" s="180"/>
    </row>
    <row r="274" spans="1:7" ht="30" x14ac:dyDescent="0.25">
      <c r="A274" s="185">
        <v>252</v>
      </c>
      <c r="B274" s="186" t="s">
        <v>1659</v>
      </c>
      <c r="C274" s="193" t="s">
        <v>1926</v>
      </c>
      <c r="D274" s="190" t="s">
        <v>615</v>
      </c>
      <c r="E274" s="189">
        <v>40000000</v>
      </c>
      <c r="F274" s="180"/>
      <c r="G274" s="180"/>
    </row>
    <row r="275" spans="1:7" ht="30" x14ac:dyDescent="0.25">
      <c r="A275" s="185">
        <v>253</v>
      </c>
      <c r="B275" s="186" t="s">
        <v>1660</v>
      </c>
      <c r="C275" s="193" t="s">
        <v>1926</v>
      </c>
      <c r="D275" s="190" t="s">
        <v>617</v>
      </c>
      <c r="E275" s="189">
        <v>40000000</v>
      </c>
      <c r="F275" s="180"/>
      <c r="G275" s="180"/>
    </row>
    <row r="276" spans="1:7" ht="30" x14ac:dyDescent="0.25">
      <c r="A276" s="185">
        <v>254</v>
      </c>
      <c r="B276" s="186" t="s">
        <v>1212</v>
      </c>
      <c r="C276" s="193" t="s">
        <v>1926</v>
      </c>
      <c r="D276" s="190" t="s">
        <v>620</v>
      </c>
      <c r="E276" s="189">
        <v>40000000</v>
      </c>
      <c r="F276" s="180"/>
      <c r="G276" s="180"/>
    </row>
    <row r="277" spans="1:7" ht="30" x14ac:dyDescent="0.25">
      <c r="A277" s="185">
        <v>255</v>
      </c>
      <c r="B277" s="186" t="s">
        <v>1661</v>
      </c>
      <c r="C277" s="193" t="s">
        <v>1926</v>
      </c>
      <c r="D277" s="190" t="s">
        <v>623</v>
      </c>
      <c r="E277" s="189">
        <v>40000000</v>
      </c>
      <c r="F277" s="180"/>
      <c r="G277" s="180"/>
    </row>
    <row r="278" spans="1:7" ht="30" x14ac:dyDescent="0.25">
      <c r="A278" s="185">
        <v>256</v>
      </c>
      <c r="B278" s="186" t="s">
        <v>1662</v>
      </c>
      <c r="C278" s="193" t="s">
        <v>1926</v>
      </c>
      <c r="D278" s="190" t="s">
        <v>632</v>
      </c>
      <c r="E278" s="189">
        <v>40000000</v>
      </c>
      <c r="F278" s="180"/>
      <c r="G278" s="180"/>
    </row>
    <row r="279" spans="1:7" ht="30" x14ac:dyDescent="0.25">
      <c r="A279" s="185">
        <v>257</v>
      </c>
      <c r="B279" s="186" t="s">
        <v>1663</v>
      </c>
      <c r="C279" s="193" t="s">
        <v>1926</v>
      </c>
      <c r="D279" s="190" t="s">
        <v>632</v>
      </c>
      <c r="E279" s="189">
        <v>40000000</v>
      </c>
      <c r="F279" s="180"/>
      <c r="G279" s="180"/>
    </row>
    <row r="280" spans="1:7" ht="30" x14ac:dyDescent="0.25">
      <c r="A280" s="185">
        <v>258</v>
      </c>
      <c r="B280" s="186" t="s">
        <v>1664</v>
      </c>
      <c r="C280" s="193" t="s">
        <v>1926</v>
      </c>
      <c r="D280" s="190" t="s">
        <v>635</v>
      </c>
      <c r="E280" s="189">
        <v>40000000</v>
      </c>
      <c r="F280" s="180"/>
      <c r="G280" s="180"/>
    </row>
    <row r="281" spans="1:7" ht="30" x14ac:dyDescent="0.25">
      <c r="A281" s="185">
        <v>259</v>
      </c>
      <c r="B281" s="186" t="s">
        <v>1399</v>
      </c>
      <c r="C281" s="193" t="s">
        <v>1926</v>
      </c>
      <c r="D281" s="190" t="s">
        <v>640</v>
      </c>
      <c r="E281" s="189">
        <v>40000000</v>
      </c>
      <c r="F281" s="180"/>
      <c r="G281" s="180"/>
    </row>
    <row r="282" spans="1:7" ht="30" x14ac:dyDescent="0.25">
      <c r="A282" s="185">
        <v>260</v>
      </c>
      <c r="B282" s="186" t="s">
        <v>1665</v>
      </c>
      <c r="C282" s="193" t="s">
        <v>1926</v>
      </c>
      <c r="D282" s="190" t="s">
        <v>1666</v>
      </c>
      <c r="E282" s="189">
        <v>40000000</v>
      </c>
      <c r="F282" s="180"/>
      <c r="G282" s="180"/>
    </row>
    <row r="283" spans="1:7" ht="30" x14ac:dyDescent="0.25">
      <c r="A283" s="185">
        <v>261</v>
      </c>
      <c r="B283" s="186" t="s">
        <v>1667</v>
      </c>
      <c r="C283" s="193" t="s">
        <v>1926</v>
      </c>
      <c r="D283" s="190" t="s">
        <v>1666</v>
      </c>
      <c r="E283" s="189">
        <v>40000000</v>
      </c>
      <c r="F283" s="180"/>
      <c r="G283" s="180"/>
    </row>
    <row r="284" spans="1:7" ht="30" x14ac:dyDescent="0.25">
      <c r="A284" s="185">
        <v>262</v>
      </c>
      <c r="B284" s="186" t="s">
        <v>1668</v>
      </c>
      <c r="C284" s="193" t="s">
        <v>1926</v>
      </c>
      <c r="D284" s="190" t="s">
        <v>1669</v>
      </c>
      <c r="E284" s="189">
        <v>40000000</v>
      </c>
      <c r="F284" s="180"/>
      <c r="G284" s="180"/>
    </row>
    <row r="285" spans="1:7" ht="30" x14ac:dyDescent="0.25">
      <c r="A285" s="185">
        <v>263</v>
      </c>
      <c r="B285" s="186" t="s">
        <v>1670</v>
      </c>
      <c r="C285" s="193" t="s">
        <v>1926</v>
      </c>
      <c r="D285" s="190" t="s">
        <v>1671</v>
      </c>
      <c r="E285" s="189">
        <v>40000000</v>
      </c>
      <c r="F285" s="180"/>
      <c r="G285" s="180"/>
    </row>
    <row r="286" spans="1:7" ht="30" x14ac:dyDescent="0.25">
      <c r="A286" s="185">
        <v>264</v>
      </c>
      <c r="B286" s="186" t="s">
        <v>1672</v>
      </c>
      <c r="C286" s="193" t="s">
        <v>1926</v>
      </c>
      <c r="D286" s="190" t="s">
        <v>650</v>
      </c>
      <c r="E286" s="189">
        <v>40000000</v>
      </c>
      <c r="F286" s="180"/>
      <c r="G286" s="180"/>
    </row>
    <row r="287" spans="1:7" ht="30" x14ac:dyDescent="0.25">
      <c r="A287" s="185">
        <v>265</v>
      </c>
      <c r="B287" s="186" t="s">
        <v>490</v>
      </c>
      <c r="C287" s="193" t="s">
        <v>1926</v>
      </c>
      <c r="D287" s="190" t="s">
        <v>650</v>
      </c>
      <c r="E287" s="189">
        <v>40000000</v>
      </c>
      <c r="F287" s="180"/>
      <c r="G287" s="180"/>
    </row>
    <row r="288" spans="1:7" ht="30" x14ac:dyDescent="0.25">
      <c r="A288" s="185">
        <v>266</v>
      </c>
      <c r="B288" s="186" t="s">
        <v>1673</v>
      </c>
      <c r="C288" s="193" t="s">
        <v>1926</v>
      </c>
      <c r="D288" s="190" t="s">
        <v>654</v>
      </c>
      <c r="E288" s="189">
        <v>40000000</v>
      </c>
      <c r="F288" s="180"/>
      <c r="G288" s="180"/>
    </row>
    <row r="289" spans="1:7" ht="30" x14ac:dyDescent="0.25">
      <c r="A289" s="185">
        <v>267</v>
      </c>
      <c r="B289" s="186" t="s">
        <v>1674</v>
      </c>
      <c r="C289" s="193" t="s">
        <v>1926</v>
      </c>
      <c r="D289" s="190" t="s">
        <v>657</v>
      </c>
      <c r="E289" s="189">
        <v>40000000</v>
      </c>
      <c r="F289" s="180"/>
      <c r="G289" s="180"/>
    </row>
    <row r="290" spans="1:7" ht="30" x14ac:dyDescent="0.25">
      <c r="A290" s="185">
        <v>268</v>
      </c>
      <c r="B290" s="186" t="s">
        <v>1675</v>
      </c>
      <c r="C290" s="193" t="s">
        <v>1926</v>
      </c>
      <c r="D290" s="190" t="s">
        <v>657</v>
      </c>
      <c r="E290" s="189">
        <v>40000000</v>
      </c>
      <c r="F290" s="180"/>
      <c r="G290" s="180"/>
    </row>
    <row r="291" spans="1:7" ht="30" x14ac:dyDescent="0.25">
      <c r="A291" s="185">
        <v>269</v>
      </c>
      <c r="B291" s="186" t="s">
        <v>1676</v>
      </c>
      <c r="C291" s="193" t="s">
        <v>1926</v>
      </c>
      <c r="D291" s="190" t="s">
        <v>657</v>
      </c>
      <c r="E291" s="189">
        <v>40000000</v>
      </c>
      <c r="F291" s="180"/>
      <c r="G291" s="180"/>
    </row>
    <row r="292" spans="1:7" ht="30" x14ac:dyDescent="0.25">
      <c r="A292" s="185">
        <v>270</v>
      </c>
      <c r="B292" s="186" t="s">
        <v>1677</v>
      </c>
      <c r="C292" s="193" t="s">
        <v>1926</v>
      </c>
      <c r="D292" s="190" t="s">
        <v>667</v>
      </c>
      <c r="E292" s="189">
        <v>40000000</v>
      </c>
      <c r="F292" s="180"/>
      <c r="G292" s="180"/>
    </row>
    <row r="293" spans="1:7" ht="30" x14ac:dyDescent="0.25">
      <c r="A293" s="185">
        <v>271</v>
      </c>
      <c r="B293" s="186" t="s">
        <v>1678</v>
      </c>
      <c r="C293" s="193" t="s">
        <v>1926</v>
      </c>
      <c r="D293" s="190" t="s">
        <v>667</v>
      </c>
      <c r="E293" s="189">
        <v>40000000</v>
      </c>
      <c r="F293" s="180"/>
      <c r="G293" s="180"/>
    </row>
    <row r="294" spans="1:7" ht="30" x14ac:dyDescent="0.25">
      <c r="A294" s="185">
        <v>272</v>
      </c>
      <c r="B294" s="186" t="s">
        <v>1679</v>
      </c>
      <c r="C294" s="193" t="s">
        <v>1926</v>
      </c>
      <c r="D294" s="190" t="s">
        <v>667</v>
      </c>
      <c r="E294" s="189">
        <v>40000000</v>
      </c>
      <c r="F294" s="180"/>
      <c r="G294" s="180"/>
    </row>
    <row r="295" spans="1:7" ht="30" x14ac:dyDescent="0.25">
      <c r="A295" s="185">
        <v>273</v>
      </c>
      <c r="B295" s="203" t="s">
        <v>1680</v>
      </c>
      <c r="C295" s="200" t="s">
        <v>1926</v>
      </c>
      <c r="D295" s="204" t="s">
        <v>620</v>
      </c>
      <c r="E295" s="189">
        <v>40000000</v>
      </c>
      <c r="F295" s="180"/>
      <c r="G295" s="180"/>
    </row>
    <row r="296" spans="1:7" ht="30" x14ac:dyDescent="0.25">
      <c r="A296" s="185">
        <v>274</v>
      </c>
      <c r="B296" s="203" t="s">
        <v>1681</v>
      </c>
      <c r="C296" s="200" t="s">
        <v>1926</v>
      </c>
      <c r="D296" s="204" t="s">
        <v>1682</v>
      </c>
      <c r="E296" s="189">
        <v>40000000</v>
      </c>
      <c r="F296" s="180"/>
      <c r="G296" s="180"/>
    </row>
    <row r="297" spans="1:7" ht="30" x14ac:dyDescent="0.25">
      <c r="A297" s="185">
        <v>275</v>
      </c>
      <c r="B297" s="203" t="s">
        <v>1683</v>
      </c>
      <c r="C297" s="200" t="s">
        <v>1926</v>
      </c>
      <c r="D297" s="204" t="s">
        <v>1684</v>
      </c>
      <c r="E297" s="189">
        <v>40000000</v>
      </c>
      <c r="F297" s="180"/>
      <c r="G297" s="180"/>
    </row>
    <row r="298" spans="1:7" ht="30" x14ac:dyDescent="0.25">
      <c r="A298" s="185">
        <v>276</v>
      </c>
      <c r="B298" s="203" t="s">
        <v>1685</v>
      </c>
      <c r="C298" s="200" t="s">
        <v>1926</v>
      </c>
      <c r="D298" s="204" t="s">
        <v>1686</v>
      </c>
      <c r="E298" s="189">
        <v>40000000</v>
      </c>
      <c r="F298" s="180"/>
      <c r="G298" s="180"/>
    </row>
    <row r="299" spans="1:7" ht="30" x14ac:dyDescent="0.25">
      <c r="A299" s="185">
        <v>277</v>
      </c>
      <c r="B299" s="203" t="s">
        <v>575</v>
      </c>
      <c r="C299" s="200" t="s">
        <v>1926</v>
      </c>
      <c r="D299" s="204" t="s">
        <v>1687</v>
      </c>
      <c r="E299" s="189">
        <v>40000000</v>
      </c>
      <c r="F299" s="180"/>
      <c r="G299" s="180"/>
    </row>
    <row r="300" spans="1:7" ht="30" x14ac:dyDescent="0.25">
      <c r="A300" s="185">
        <v>278</v>
      </c>
      <c r="B300" s="203" t="s">
        <v>1688</v>
      </c>
      <c r="C300" s="200" t="s">
        <v>1926</v>
      </c>
      <c r="D300" s="204" t="s">
        <v>632</v>
      </c>
      <c r="E300" s="189">
        <v>40000000</v>
      </c>
      <c r="F300" s="180"/>
      <c r="G300" s="180"/>
    </row>
    <row r="301" spans="1:7" ht="24.75" customHeight="1" x14ac:dyDescent="0.25">
      <c r="A301" s="181" t="s">
        <v>1352</v>
      </c>
      <c r="B301" s="126" t="s">
        <v>1353</v>
      </c>
      <c r="C301" s="187"/>
      <c r="D301" s="173"/>
      <c r="E301" s="194">
        <f>SUM(E302:E318)</f>
        <v>680000000</v>
      </c>
      <c r="F301" s="180"/>
      <c r="G301" s="180"/>
    </row>
    <row r="302" spans="1:7" ht="30" x14ac:dyDescent="0.25">
      <c r="A302" s="185">
        <v>279</v>
      </c>
      <c r="B302" s="192" t="s">
        <v>1689</v>
      </c>
      <c r="C302" s="187" t="s">
        <v>1928</v>
      </c>
      <c r="D302" s="173" t="s">
        <v>1690</v>
      </c>
      <c r="E302" s="189">
        <v>40000000</v>
      </c>
      <c r="F302" s="180"/>
      <c r="G302" s="180"/>
    </row>
    <row r="303" spans="1:7" ht="24" customHeight="1" x14ac:dyDescent="0.25">
      <c r="A303" s="185">
        <v>280</v>
      </c>
      <c r="B303" s="186" t="s">
        <v>1691</v>
      </c>
      <c r="C303" s="187" t="s">
        <v>1922</v>
      </c>
      <c r="D303" s="173" t="s">
        <v>379</v>
      </c>
      <c r="E303" s="189">
        <v>40000000</v>
      </c>
      <c r="F303" s="180"/>
      <c r="G303" s="180"/>
    </row>
    <row r="304" spans="1:7" ht="26.25" customHeight="1" x14ac:dyDescent="0.25">
      <c r="A304" s="185">
        <v>281</v>
      </c>
      <c r="B304" s="186" t="s">
        <v>1692</v>
      </c>
      <c r="C304" s="187" t="s">
        <v>1922</v>
      </c>
      <c r="D304" s="173" t="s">
        <v>1693</v>
      </c>
      <c r="E304" s="189">
        <v>40000000</v>
      </c>
      <c r="F304" s="180"/>
      <c r="G304" s="180"/>
    </row>
    <row r="305" spans="1:7" ht="30" x14ac:dyDescent="0.25">
      <c r="A305" s="185">
        <v>282</v>
      </c>
      <c r="B305" s="192" t="s">
        <v>1694</v>
      </c>
      <c r="C305" s="193" t="s">
        <v>1926</v>
      </c>
      <c r="D305" s="190" t="s">
        <v>379</v>
      </c>
      <c r="E305" s="189">
        <v>40000000</v>
      </c>
      <c r="F305" s="180"/>
      <c r="G305" s="180"/>
    </row>
    <row r="306" spans="1:7" ht="30" x14ac:dyDescent="0.25">
      <c r="A306" s="185">
        <v>283</v>
      </c>
      <c r="B306" s="192" t="s">
        <v>1695</v>
      </c>
      <c r="C306" s="193" t="s">
        <v>1926</v>
      </c>
      <c r="D306" s="190" t="s">
        <v>373</v>
      </c>
      <c r="E306" s="189">
        <v>40000000</v>
      </c>
      <c r="F306" s="180"/>
      <c r="G306" s="180"/>
    </row>
    <row r="307" spans="1:7" ht="30" x14ac:dyDescent="0.25">
      <c r="A307" s="185">
        <v>284</v>
      </c>
      <c r="B307" s="192" t="s">
        <v>1696</v>
      </c>
      <c r="C307" s="193" t="s">
        <v>1926</v>
      </c>
      <c r="D307" s="190" t="s">
        <v>373</v>
      </c>
      <c r="E307" s="189">
        <v>40000000</v>
      </c>
      <c r="F307" s="180"/>
      <c r="G307" s="180"/>
    </row>
    <row r="308" spans="1:7" ht="30" x14ac:dyDescent="0.25">
      <c r="A308" s="185">
        <v>285</v>
      </c>
      <c r="B308" s="192" t="s">
        <v>1697</v>
      </c>
      <c r="C308" s="193" t="s">
        <v>1926</v>
      </c>
      <c r="D308" s="190" t="s">
        <v>712</v>
      </c>
      <c r="E308" s="189">
        <v>40000000</v>
      </c>
      <c r="F308" s="180"/>
      <c r="G308" s="180"/>
    </row>
    <row r="309" spans="1:7" ht="30" x14ac:dyDescent="0.25">
      <c r="A309" s="185">
        <v>286</v>
      </c>
      <c r="B309" s="192" t="s">
        <v>1698</v>
      </c>
      <c r="C309" s="193" t="s">
        <v>1926</v>
      </c>
      <c r="D309" s="190" t="s">
        <v>727</v>
      </c>
      <c r="E309" s="189">
        <v>40000000</v>
      </c>
      <c r="F309" s="180"/>
      <c r="G309" s="180"/>
    </row>
    <row r="310" spans="1:7" ht="30" x14ac:dyDescent="0.25">
      <c r="A310" s="185">
        <v>287</v>
      </c>
      <c r="B310" s="192" t="s">
        <v>1699</v>
      </c>
      <c r="C310" s="193" t="s">
        <v>1926</v>
      </c>
      <c r="D310" s="190" t="s">
        <v>1700</v>
      </c>
      <c r="E310" s="189">
        <v>40000000</v>
      </c>
      <c r="F310" s="180"/>
      <c r="G310" s="180"/>
    </row>
    <row r="311" spans="1:7" ht="30" x14ac:dyDescent="0.25">
      <c r="A311" s="185">
        <v>288</v>
      </c>
      <c r="B311" s="192" t="s">
        <v>1701</v>
      </c>
      <c r="C311" s="193" t="s">
        <v>1926</v>
      </c>
      <c r="D311" s="190" t="s">
        <v>710</v>
      </c>
      <c r="E311" s="189">
        <v>40000000</v>
      </c>
      <c r="F311" s="180"/>
      <c r="G311" s="180"/>
    </row>
    <row r="312" spans="1:7" ht="30" x14ac:dyDescent="0.25">
      <c r="A312" s="185">
        <v>289</v>
      </c>
      <c r="B312" s="192" t="s">
        <v>1702</v>
      </c>
      <c r="C312" s="193" t="s">
        <v>1926</v>
      </c>
      <c r="D312" s="190" t="s">
        <v>712</v>
      </c>
      <c r="E312" s="189">
        <v>40000000</v>
      </c>
      <c r="F312" s="180"/>
      <c r="G312" s="180"/>
    </row>
    <row r="313" spans="1:7" ht="30" x14ac:dyDescent="0.25">
      <c r="A313" s="185">
        <v>290</v>
      </c>
      <c r="B313" s="192" t="s">
        <v>1703</v>
      </c>
      <c r="C313" s="193" t="s">
        <v>1926</v>
      </c>
      <c r="D313" s="190" t="s">
        <v>712</v>
      </c>
      <c r="E313" s="189">
        <v>40000000</v>
      </c>
      <c r="F313" s="180"/>
      <c r="G313" s="180"/>
    </row>
    <row r="314" spans="1:7" ht="30" x14ac:dyDescent="0.25">
      <c r="A314" s="185">
        <v>291</v>
      </c>
      <c r="B314" s="192" t="s">
        <v>1704</v>
      </c>
      <c r="C314" s="193" t="s">
        <v>1926</v>
      </c>
      <c r="D314" s="190" t="s">
        <v>714</v>
      </c>
      <c r="E314" s="189">
        <v>40000000</v>
      </c>
      <c r="F314" s="180"/>
      <c r="G314" s="180"/>
    </row>
    <row r="315" spans="1:7" ht="24" customHeight="1" x14ac:dyDescent="0.25">
      <c r="A315" s="185">
        <v>292</v>
      </c>
      <c r="B315" s="186" t="s">
        <v>1705</v>
      </c>
      <c r="C315" s="187" t="s">
        <v>1924</v>
      </c>
      <c r="D315" s="173" t="s">
        <v>373</v>
      </c>
      <c r="E315" s="189">
        <v>40000000</v>
      </c>
      <c r="F315" s="180"/>
      <c r="G315" s="180"/>
    </row>
    <row r="316" spans="1:7" ht="15.75" x14ac:dyDescent="0.25">
      <c r="A316" s="185">
        <v>293</v>
      </c>
      <c r="B316" s="192" t="s">
        <v>1706</v>
      </c>
      <c r="C316" s="187" t="s">
        <v>1923</v>
      </c>
      <c r="D316" s="173" t="s">
        <v>385</v>
      </c>
      <c r="E316" s="189">
        <v>40000000</v>
      </c>
      <c r="F316" s="180"/>
      <c r="G316" s="180"/>
    </row>
    <row r="317" spans="1:7" ht="15.75" x14ac:dyDescent="0.25">
      <c r="A317" s="185">
        <v>294</v>
      </c>
      <c r="B317" s="192" t="s">
        <v>1707</v>
      </c>
      <c r="C317" s="187" t="s">
        <v>1923</v>
      </c>
      <c r="D317" s="173" t="s">
        <v>1700</v>
      </c>
      <c r="E317" s="189">
        <v>40000000</v>
      </c>
      <c r="F317" s="180"/>
      <c r="G317" s="180"/>
    </row>
    <row r="318" spans="1:7" ht="15.75" x14ac:dyDescent="0.25">
      <c r="A318" s="185">
        <v>295</v>
      </c>
      <c r="B318" s="192" t="s">
        <v>1708</v>
      </c>
      <c r="C318" s="187" t="s">
        <v>1923</v>
      </c>
      <c r="D318" s="173" t="s">
        <v>714</v>
      </c>
      <c r="E318" s="189">
        <v>40000000</v>
      </c>
      <c r="F318" s="180"/>
      <c r="G318" s="180"/>
    </row>
    <row r="319" spans="1:7" ht="25.5" customHeight="1" x14ac:dyDescent="0.25">
      <c r="A319" s="181" t="s">
        <v>1354</v>
      </c>
      <c r="B319" s="198" t="s">
        <v>1357</v>
      </c>
      <c r="C319" s="187"/>
      <c r="D319" s="173"/>
      <c r="E319" s="202">
        <f>SUM(E320:E381)</f>
        <v>2480000000</v>
      </c>
      <c r="F319" s="180"/>
      <c r="G319" s="180"/>
    </row>
    <row r="320" spans="1:7" ht="23.25" customHeight="1" x14ac:dyDescent="0.25">
      <c r="A320" s="185">
        <v>296</v>
      </c>
      <c r="B320" s="192" t="s">
        <v>1709</v>
      </c>
      <c r="C320" s="187" t="s">
        <v>1924</v>
      </c>
      <c r="D320" s="173" t="s">
        <v>760</v>
      </c>
      <c r="E320" s="189">
        <v>40000000</v>
      </c>
      <c r="F320" s="180"/>
      <c r="G320" s="180"/>
    </row>
    <row r="321" spans="1:7" ht="25.5" customHeight="1" x14ac:dyDescent="0.25">
      <c r="A321" s="185">
        <v>297</v>
      </c>
      <c r="B321" s="186" t="s">
        <v>287</v>
      </c>
      <c r="C321" s="187" t="s">
        <v>1923</v>
      </c>
      <c r="D321" s="173" t="s">
        <v>1710</v>
      </c>
      <c r="E321" s="189">
        <v>40000000</v>
      </c>
      <c r="F321" s="180"/>
      <c r="G321" s="180"/>
    </row>
    <row r="322" spans="1:7" ht="25.5" customHeight="1" x14ac:dyDescent="0.25">
      <c r="A322" s="185">
        <v>298</v>
      </c>
      <c r="B322" s="186" t="s">
        <v>1711</v>
      </c>
      <c r="C322" s="187" t="s">
        <v>1923</v>
      </c>
      <c r="D322" s="173" t="s">
        <v>753</v>
      </c>
      <c r="E322" s="189">
        <v>40000000</v>
      </c>
      <c r="F322" s="180"/>
      <c r="G322" s="180"/>
    </row>
    <row r="323" spans="1:7" ht="27.75" customHeight="1" x14ac:dyDescent="0.25">
      <c r="A323" s="185">
        <v>299</v>
      </c>
      <c r="B323" s="192" t="s">
        <v>1712</v>
      </c>
      <c r="C323" s="187" t="s">
        <v>1923</v>
      </c>
      <c r="D323" s="173" t="s">
        <v>767</v>
      </c>
      <c r="E323" s="189">
        <v>40000000</v>
      </c>
      <c r="F323" s="180"/>
      <c r="G323" s="180"/>
    </row>
    <row r="324" spans="1:7" ht="27" customHeight="1" x14ac:dyDescent="0.25">
      <c r="A324" s="185">
        <v>300</v>
      </c>
      <c r="B324" s="186" t="s">
        <v>1713</v>
      </c>
      <c r="C324" s="187" t="s">
        <v>1923</v>
      </c>
      <c r="D324" s="173" t="s">
        <v>1714</v>
      </c>
      <c r="E324" s="189">
        <v>40000000</v>
      </c>
      <c r="F324" s="180"/>
      <c r="G324" s="180"/>
    </row>
    <row r="325" spans="1:7" ht="15.75" x14ac:dyDescent="0.25">
      <c r="A325" s="185">
        <v>301</v>
      </c>
      <c r="B325" s="186" t="s">
        <v>1715</v>
      </c>
      <c r="C325" s="187" t="s">
        <v>1923</v>
      </c>
      <c r="D325" s="173" t="s">
        <v>1466</v>
      </c>
      <c r="E325" s="189">
        <v>40000000</v>
      </c>
      <c r="F325" s="180"/>
      <c r="G325" s="180"/>
    </row>
    <row r="326" spans="1:7" ht="15.75" x14ac:dyDescent="0.25">
      <c r="A326" s="185">
        <v>302</v>
      </c>
      <c r="B326" s="186" t="s">
        <v>1716</v>
      </c>
      <c r="C326" s="187" t="s">
        <v>1923</v>
      </c>
      <c r="D326" s="173" t="s">
        <v>1466</v>
      </c>
      <c r="E326" s="189">
        <v>40000000</v>
      </c>
      <c r="F326" s="180"/>
      <c r="G326" s="180"/>
    </row>
    <row r="327" spans="1:7" ht="15.75" x14ac:dyDescent="0.25">
      <c r="A327" s="185">
        <v>303</v>
      </c>
      <c r="B327" s="186" t="s">
        <v>1717</v>
      </c>
      <c r="C327" s="187" t="s">
        <v>1923</v>
      </c>
      <c r="D327" s="173" t="s">
        <v>778</v>
      </c>
      <c r="E327" s="189">
        <v>40000000</v>
      </c>
      <c r="F327" s="180"/>
      <c r="G327" s="180"/>
    </row>
    <row r="328" spans="1:7" ht="15.75" x14ac:dyDescent="0.25">
      <c r="A328" s="185">
        <v>304</v>
      </c>
      <c r="B328" s="192" t="s">
        <v>1718</v>
      </c>
      <c r="C328" s="187" t="s">
        <v>1923</v>
      </c>
      <c r="D328" s="173" t="s">
        <v>1719</v>
      </c>
      <c r="E328" s="189">
        <v>40000000</v>
      </c>
      <c r="F328" s="180"/>
      <c r="G328" s="180"/>
    </row>
    <row r="329" spans="1:7" ht="15.75" x14ac:dyDescent="0.25">
      <c r="A329" s="185">
        <v>305</v>
      </c>
      <c r="B329" s="192" t="s">
        <v>1720</v>
      </c>
      <c r="C329" s="187" t="s">
        <v>1923</v>
      </c>
      <c r="D329" s="173" t="s">
        <v>778</v>
      </c>
      <c r="E329" s="189">
        <v>40000000</v>
      </c>
      <c r="F329" s="180"/>
      <c r="G329" s="180"/>
    </row>
    <row r="330" spans="1:7" ht="15.75" x14ac:dyDescent="0.25">
      <c r="A330" s="185">
        <v>306</v>
      </c>
      <c r="B330" s="192" t="s">
        <v>1721</v>
      </c>
      <c r="C330" s="187" t="s">
        <v>1923</v>
      </c>
      <c r="D330" s="173" t="s">
        <v>771</v>
      </c>
      <c r="E330" s="189">
        <v>40000000</v>
      </c>
      <c r="F330" s="180"/>
      <c r="G330" s="180"/>
    </row>
    <row r="331" spans="1:7" ht="24.75" customHeight="1" x14ac:dyDescent="0.25">
      <c r="A331" s="185">
        <v>307</v>
      </c>
      <c r="B331" s="186" t="s">
        <v>1722</v>
      </c>
      <c r="C331" s="187" t="s">
        <v>1922</v>
      </c>
      <c r="D331" s="173" t="s">
        <v>1723</v>
      </c>
      <c r="E331" s="189">
        <v>40000000</v>
      </c>
      <c r="F331" s="180"/>
      <c r="G331" s="180"/>
    </row>
    <row r="332" spans="1:7" ht="24" customHeight="1" x14ac:dyDescent="0.25">
      <c r="A332" s="185">
        <v>308</v>
      </c>
      <c r="B332" s="186" t="s">
        <v>672</v>
      </c>
      <c r="C332" s="187" t="s">
        <v>1922</v>
      </c>
      <c r="D332" s="173" t="s">
        <v>1475</v>
      </c>
      <c r="E332" s="189">
        <v>40000000</v>
      </c>
      <c r="F332" s="180"/>
      <c r="G332" s="180"/>
    </row>
    <row r="333" spans="1:7" ht="22.5" customHeight="1" x14ac:dyDescent="0.25">
      <c r="A333" s="185">
        <v>309</v>
      </c>
      <c r="B333" s="186" t="s">
        <v>1724</v>
      </c>
      <c r="C333" s="187" t="s">
        <v>1922</v>
      </c>
      <c r="D333" s="173" t="s">
        <v>1725</v>
      </c>
      <c r="E333" s="189">
        <v>40000000</v>
      </c>
      <c r="F333" s="180"/>
      <c r="G333" s="180"/>
    </row>
    <row r="334" spans="1:7" ht="24" customHeight="1" x14ac:dyDescent="0.25">
      <c r="A334" s="185">
        <v>310</v>
      </c>
      <c r="B334" s="186" t="s">
        <v>1726</v>
      </c>
      <c r="C334" s="187" t="s">
        <v>1921</v>
      </c>
      <c r="D334" s="173" t="s">
        <v>1725</v>
      </c>
      <c r="E334" s="189">
        <v>40000000</v>
      </c>
      <c r="F334" s="180"/>
      <c r="G334" s="180"/>
    </row>
    <row r="335" spans="1:7" ht="21.75" customHeight="1" x14ac:dyDescent="0.25">
      <c r="A335" s="185">
        <v>311</v>
      </c>
      <c r="B335" s="186" t="s">
        <v>1727</v>
      </c>
      <c r="C335" s="187" t="s">
        <v>1922</v>
      </c>
      <c r="D335" s="173" t="s">
        <v>1728</v>
      </c>
      <c r="E335" s="189">
        <v>40000000</v>
      </c>
      <c r="F335" s="180"/>
      <c r="G335" s="180"/>
    </row>
    <row r="336" spans="1:7" ht="24.75" customHeight="1" x14ac:dyDescent="0.25">
      <c r="A336" s="185">
        <v>312</v>
      </c>
      <c r="B336" s="186" t="s">
        <v>1729</v>
      </c>
      <c r="C336" s="187" t="s">
        <v>1922</v>
      </c>
      <c r="D336" s="173" t="s">
        <v>1728</v>
      </c>
      <c r="E336" s="189">
        <v>40000000</v>
      </c>
      <c r="F336" s="180"/>
      <c r="G336" s="180"/>
    </row>
    <row r="337" spans="1:7" ht="24" customHeight="1" x14ac:dyDescent="0.25">
      <c r="A337" s="185">
        <v>313</v>
      </c>
      <c r="B337" s="186" t="s">
        <v>1730</v>
      </c>
      <c r="C337" s="187" t="s">
        <v>1922</v>
      </c>
      <c r="D337" s="173" t="s">
        <v>1710</v>
      </c>
      <c r="E337" s="189">
        <v>40000000</v>
      </c>
      <c r="F337" s="180"/>
      <c r="G337" s="180"/>
    </row>
    <row r="338" spans="1:7" ht="25.5" customHeight="1" x14ac:dyDescent="0.25">
      <c r="A338" s="185">
        <v>314</v>
      </c>
      <c r="B338" s="186" t="s">
        <v>1731</v>
      </c>
      <c r="C338" s="187" t="s">
        <v>1922</v>
      </c>
      <c r="D338" s="173" t="s">
        <v>1710</v>
      </c>
      <c r="E338" s="189">
        <v>40000000</v>
      </c>
      <c r="F338" s="180"/>
      <c r="G338" s="180"/>
    </row>
    <row r="339" spans="1:7" ht="22.5" customHeight="1" x14ac:dyDescent="0.25">
      <c r="A339" s="185">
        <v>315</v>
      </c>
      <c r="B339" s="186" t="s">
        <v>1732</v>
      </c>
      <c r="C339" s="187" t="s">
        <v>1922</v>
      </c>
      <c r="D339" s="173" t="s">
        <v>748</v>
      </c>
      <c r="E339" s="189">
        <v>40000000</v>
      </c>
      <c r="F339" s="180"/>
      <c r="G339" s="180"/>
    </row>
    <row r="340" spans="1:7" ht="24.75" customHeight="1" x14ac:dyDescent="0.25">
      <c r="A340" s="185">
        <v>316</v>
      </c>
      <c r="B340" s="186" t="s">
        <v>1733</v>
      </c>
      <c r="C340" s="187" t="s">
        <v>1922</v>
      </c>
      <c r="D340" s="173" t="s">
        <v>753</v>
      </c>
      <c r="E340" s="189">
        <v>40000000</v>
      </c>
      <c r="F340" s="180"/>
      <c r="G340" s="180"/>
    </row>
    <row r="341" spans="1:7" ht="27.75" customHeight="1" x14ac:dyDescent="0.25">
      <c r="A341" s="185">
        <v>317</v>
      </c>
      <c r="B341" s="186" t="s">
        <v>1734</v>
      </c>
      <c r="C341" s="187" t="s">
        <v>1922</v>
      </c>
      <c r="D341" s="173" t="s">
        <v>753</v>
      </c>
      <c r="E341" s="189">
        <v>40000000</v>
      </c>
      <c r="F341" s="180"/>
      <c r="G341" s="180"/>
    </row>
    <row r="342" spans="1:7" ht="25.5" customHeight="1" x14ac:dyDescent="0.25">
      <c r="A342" s="185">
        <v>318</v>
      </c>
      <c r="B342" s="186" t="s">
        <v>1735</v>
      </c>
      <c r="C342" s="187" t="s">
        <v>1922</v>
      </c>
      <c r="D342" s="173" t="s">
        <v>767</v>
      </c>
      <c r="E342" s="189">
        <v>40000000</v>
      </c>
      <c r="F342" s="180"/>
      <c r="G342" s="180"/>
    </row>
    <row r="343" spans="1:7" ht="30" x14ac:dyDescent="0.25">
      <c r="A343" s="185">
        <v>319</v>
      </c>
      <c r="B343" s="186" t="s">
        <v>1736</v>
      </c>
      <c r="C343" s="193" t="s">
        <v>1926</v>
      </c>
      <c r="D343" s="190" t="s">
        <v>1737</v>
      </c>
      <c r="E343" s="189">
        <v>40000000</v>
      </c>
      <c r="F343" s="180"/>
      <c r="G343" s="180"/>
    </row>
    <row r="344" spans="1:7" ht="30" x14ac:dyDescent="0.25">
      <c r="A344" s="185">
        <v>320</v>
      </c>
      <c r="B344" s="186" t="s">
        <v>1738</v>
      </c>
      <c r="C344" s="193" t="s">
        <v>1926</v>
      </c>
      <c r="D344" s="190" t="s">
        <v>1739</v>
      </c>
      <c r="E344" s="189">
        <v>40000000</v>
      </c>
      <c r="F344" s="180"/>
      <c r="G344" s="180"/>
    </row>
    <row r="345" spans="1:7" ht="30" x14ac:dyDescent="0.25">
      <c r="A345" s="185">
        <v>321</v>
      </c>
      <c r="B345" s="186" t="s">
        <v>1740</v>
      </c>
      <c r="C345" s="193" t="s">
        <v>1926</v>
      </c>
      <c r="D345" s="190" t="s">
        <v>1741</v>
      </c>
      <c r="E345" s="189">
        <v>40000000</v>
      </c>
      <c r="F345" s="180"/>
      <c r="G345" s="180"/>
    </row>
    <row r="346" spans="1:7" ht="30" x14ac:dyDescent="0.25">
      <c r="A346" s="185">
        <v>322</v>
      </c>
      <c r="B346" s="186" t="s">
        <v>1742</v>
      </c>
      <c r="C346" s="193" t="s">
        <v>1926</v>
      </c>
      <c r="D346" s="190" t="s">
        <v>1743</v>
      </c>
      <c r="E346" s="189">
        <v>40000000</v>
      </c>
      <c r="F346" s="180"/>
      <c r="G346" s="180"/>
    </row>
    <row r="347" spans="1:7" ht="30" x14ac:dyDescent="0.25">
      <c r="A347" s="185">
        <v>323</v>
      </c>
      <c r="B347" s="186" t="s">
        <v>1744</v>
      </c>
      <c r="C347" s="193" t="s">
        <v>1926</v>
      </c>
      <c r="D347" s="190" t="s">
        <v>1745</v>
      </c>
      <c r="E347" s="189">
        <v>40000000</v>
      </c>
      <c r="F347" s="180"/>
      <c r="G347" s="180"/>
    </row>
    <row r="348" spans="1:7" ht="30" x14ac:dyDescent="0.25">
      <c r="A348" s="185">
        <v>324</v>
      </c>
      <c r="B348" s="186" t="s">
        <v>1746</v>
      </c>
      <c r="C348" s="193" t="s">
        <v>1926</v>
      </c>
      <c r="D348" s="190" t="s">
        <v>1747</v>
      </c>
      <c r="E348" s="189">
        <v>40000000</v>
      </c>
      <c r="F348" s="180"/>
      <c r="G348" s="180"/>
    </row>
    <row r="349" spans="1:7" ht="30" x14ac:dyDescent="0.25">
      <c r="A349" s="185">
        <v>325</v>
      </c>
      <c r="B349" s="186" t="s">
        <v>1748</v>
      </c>
      <c r="C349" s="193" t="s">
        <v>1926</v>
      </c>
      <c r="D349" s="190" t="s">
        <v>1747</v>
      </c>
      <c r="E349" s="189">
        <v>40000000</v>
      </c>
      <c r="F349" s="180"/>
      <c r="G349" s="180"/>
    </row>
    <row r="350" spans="1:7" ht="30" x14ac:dyDescent="0.25">
      <c r="A350" s="185">
        <v>326</v>
      </c>
      <c r="B350" s="186" t="s">
        <v>518</v>
      </c>
      <c r="C350" s="193" t="s">
        <v>1926</v>
      </c>
      <c r="D350" s="190" t="s">
        <v>1749</v>
      </c>
      <c r="E350" s="189">
        <v>40000000</v>
      </c>
      <c r="F350" s="180"/>
      <c r="G350" s="180"/>
    </row>
    <row r="351" spans="1:7" ht="30" x14ac:dyDescent="0.25">
      <c r="A351" s="185">
        <v>327</v>
      </c>
      <c r="B351" s="186" t="s">
        <v>1750</v>
      </c>
      <c r="C351" s="193" t="s">
        <v>1926</v>
      </c>
      <c r="D351" s="190" t="s">
        <v>753</v>
      </c>
      <c r="E351" s="189">
        <v>40000000</v>
      </c>
      <c r="F351" s="180"/>
      <c r="G351" s="180"/>
    </row>
    <row r="352" spans="1:7" ht="30" x14ac:dyDescent="0.25">
      <c r="A352" s="185">
        <v>328</v>
      </c>
      <c r="B352" s="186" t="s">
        <v>522</v>
      </c>
      <c r="C352" s="193" t="s">
        <v>1926</v>
      </c>
      <c r="D352" s="190" t="s">
        <v>760</v>
      </c>
      <c r="E352" s="189">
        <v>40000000</v>
      </c>
      <c r="F352" s="180"/>
      <c r="G352" s="180"/>
    </row>
    <row r="353" spans="1:7" ht="30" x14ac:dyDescent="0.25">
      <c r="A353" s="185">
        <v>329</v>
      </c>
      <c r="B353" s="186" t="s">
        <v>1751</v>
      </c>
      <c r="C353" s="193" t="s">
        <v>1926</v>
      </c>
      <c r="D353" s="190" t="s">
        <v>1752</v>
      </c>
      <c r="E353" s="189">
        <v>40000000</v>
      </c>
      <c r="F353" s="180"/>
      <c r="G353" s="180"/>
    </row>
    <row r="354" spans="1:7" ht="30" x14ac:dyDescent="0.25">
      <c r="A354" s="185">
        <v>330</v>
      </c>
      <c r="B354" s="186" t="s">
        <v>1753</v>
      </c>
      <c r="C354" s="193" t="s">
        <v>1926</v>
      </c>
      <c r="D354" s="190" t="s">
        <v>771</v>
      </c>
      <c r="E354" s="189">
        <v>40000000</v>
      </c>
      <c r="F354" s="180"/>
      <c r="G354" s="180"/>
    </row>
    <row r="355" spans="1:7" ht="30" x14ac:dyDescent="0.25">
      <c r="A355" s="185">
        <v>331</v>
      </c>
      <c r="B355" s="186" t="s">
        <v>501</v>
      </c>
      <c r="C355" s="193" t="s">
        <v>1926</v>
      </c>
      <c r="D355" s="190" t="s">
        <v>771</v>
      </c>
      <c r="E355" s="189">
        <v>40000000</v>
      </c>
      <c r="F355" s="180"/>
      <c r="G355" s="180"/>
    </row>
    <row r="356" spans="1:7" ht="30" x14ac:dyDescent="0.25">
      <c r="A356" s="185">
        <v>332</v>
      </c>
      <c r="B356" s="186" t="s">
        <v>1754</v>
      </c>
      <c r="C356" s="193" t="s">
        <v>1926</v>
      </c>
      <c r="D356" s="190" t="s">
        <v>771</v>
      </c>
      <c r="E356" s="189">
        <v>40000000</v>
      </c>
      <c r="F356" s="180"/>
      <c r="G356" s="180"/>
    </row>
    <row r="357" spans="1:7" ht="30" x14ac:dyDescent="0.25">
      <c r="A357" s="185">
        <v>333</v>
      </c>
      <c r="B357" s="186" t="s">
        <v>579</v>
      </c>
      <c r="C357" s="193" t="s">
        <v>1926</v>
      </c>
      <c r="D357" s="190" t="s">
        <v>771</v>
      </c>
      <c r="E357" s="189">
        <v>40000000</v>
      </c>
      <c r="F357" s="180"/>
      <c r="G357" s="180"/>
    </row>
    <row r="358" spans="1:7" ht="30" x14ac:dyDescent="0.25">
      <c r="A358" s="185">
        <v>334</v>
      </c>
      <c r="B358" s="186" t="s">
        <v>1755</v>
      </c>
      <c r="C358" s="193" t="s">
        <v>1926</v>
      </c>
      <c r="D358" s="190" t="s">
        <v>774</v>
      </c>
      <c r="E358" s="189">
        <v>40000000</v>
      </c>
      <c r="F358" s="180"/>
      <c r="G358" s="180"/>
    </row>
    <row r="359" spans="1:7" ht="30" x14ac:dyDescent="0.25">
      <c r="A359" s="185">
        <v>335</v>
      </c>
      <c r="B359" s="186" t="s">
        <v>1756</v>
      </c>
      <c r="C359" s="193" t="s">
        <v>1926</v>
      </c>
      <c r="D359" s="190" t="s">
        <v>1757</v>
      </c>
      <c r="E359" s="189">
        <v>40000000</v>
      </c>
      <c r="F359" s="180"/>
      <c r="G359" s="180"/>
    </row>
    <row r="360" spans="1:7" ht="30" x14ac:dyDescent="0.25">
      <c r="A360" s="185">
        <v>336</v>
      </c>
      <c r="B360" s="186" t="s">
        <v>1758</v>
      </c>
      <c r="C360" s="193" t="s">
        <v>1926</v>
      </c>
      <c r="D360" s="190" t="s">
        <v>1466</v>
      </c>
      <c r="E360" s="189">
        <v>40000000</v>
      </c>
      <c r="F360" s="180"/>
      <c r="G360" s="180"/>
    </row>
    <row r="361" spans="1:7" ht="30" x14ac:dyDescent="0.25">
      <c r="A361" s="185">
        <v>337</v>
      </c>
      <c r="B361" s="186" t="s">
        <v>1759</v>
      </c>
      <c r="C361" s="193" t="s">
        <v>1926</v>
      </c>
      <c r="D361" s="190" t="s">
        <v>778</v>
      </c>
      <c r="E361" s="189">
        <v>40000000</v>
      </c>
      <c r="F361" s="180"/>
      <c r="G361" s="180"/>
    </row>
    <row r="362" spans="1:7" ht="30" x14ac:dyDescent="0.25">
      <c r="A362" s="185">
        <v>338</v>
      </c>
      <c r="B362" s="186" t="s">
        <v>546</v>
      </c>
      <c r="C362" s="193" t="s">
        <v>1926</v>
      </c>
      <c r="D362" s="190" t="s">
        <v>1760</v>
      </c>
      <c r="E362" s="189">
        <v>40000000</v>
      </c>
      <c r="F362" s="180"/>
      <c r="G362" s="180"/>
    </row>
    <row r="363" spans="1:7" ht="30" x14ac:dyDescent="0.25">
      <c r="A363" s="185">
        <v>339</v>
      </c>
      <c r="B363" s="186" t="s">
        <v>549</v>
      </c>
      <c r="C363" s="193" t="s">
        <v>1926</v>
      </c>
      <c r="D363" s="190" t="s">
        <v>1760</v>
      </c>
      <c r="E363" s="189">
        <v>40000000</v>
      </c>
      <c r="F363" s="180"/>
      <c r="G363" s="180"/>
    </row>
    <row r="364" spans="1:7" ht="30" x14ac:dyDescent="0.25">
      <c r="A364" s="185">
        <v>340</v>
      </c>
      <c r="B364" s="186" t="s">
        <v>1761</v>
      </c>
      <c r="C364" s="193" t="s">
        <v>1926</v>
      </c>
      <c r="D364" s="190" t="s">
        <v>1719</v>
      </c>
      <c r="E364" s="189">
        <v>40000000</v>
      </c>
      <c r="F364" s="180"/>
      <c r="G364" s="180"/>
    </row>
    <row r="365" spans="1:7" ht="30" x14ac:dyDescent="0.25">
      <c r="A365" s="185">
        <v>341</v>
      </c>
      <c r="B365" s="186" t="s">
        <v>1762</v>
      </c>
      <c r="C365" s="193" t="s">
        <v>1926</v>
      </c>
      <c r="D365" s="190" t="s">
        <v>1719</v>
      </c>
      <c r="E365" s="189">
        <v>40000000</v>
      </c>
      <c r="F365" s="180"/>
      <c r="G365" s="180"/>
    </row>
    <row r="366" spans="1:7" ht="30" x14ac:dyDescent="0.25">
      <c r="A366" s="185">
        <v>342</v>
      </c>
      <c r="B366" s="186" t="s">
        <v>468</v>
      </c>
      <c r="C366" s="193" t="s">
        <v>1926</v>
      </c>
      <c r="D366" s="190" t="s">
        <v>738</v>
      </c>
      <c r="E366" s="189">
        <v>40000000</v>
      </c>
      <c r="F366" s="180"/>
      <c r="G366" s="180"/>
    </row>
    <row r="367" spans="1:7" ht="30" x14ac:dyDescent="0.25">
      <c r="A367" s="185">
        <v>343</v>
      </c>
      <c r="B367" s="186" t="s">
        <v>1763</v>
      </c>
      <c r="C367" s="193" t="s">
        <v>1926</v>
      </c>
      <c r="D367" s="190" t="s">
        <v>748</v>
      </c>
      <c r="E367" s="189">
        <v>40000000</v>
      </c>
      <c r="F367" s="180"/>
      <c r="G367" s="180"/>
    </row>
    <row r="368" spans="1:7" ht="30" x14ac:dyDescent="0.25">
      <c r="A368" s="185">
        <v>344</v>
      </c>
      <c r="B368" s="186" t="s">
        <v>1181</v>
      </c>
      <c r="C368" s="193" t="s">
        <v>1926</v>
      </c>
      <c r="D368" s="190" t="s">
        <v>1764</v>
      </c>
      <c r="E368" s="189">
        <v>40000000</v>
      </c>
      <c r="F368" s="180"/>
      <c r="G368" s="180"/>
    </row>
    <row r="369" spans="1:7" ht="30" x14ac:dyDescent="0.25">
      <c r="A369" s="185">
        <v>345</v>
      </c>
      <c r="B369" s="186" t="s">
        <v>1524</v>
      </c>
      <c r="C369" s="193" t="s">
        <v>1926</v>
      </c>
      <c r="D369" s="190" t="s">
        <v>1725</v>
      </c>
      <c r="E369" s="189">
        <v>40000000</v>
      </c>
      <c r="F369" s="180"/>
      <c r="G369" s="180"/>
    </row>
    <row r="370" spans="1:7" ht="30" x14ac:dyDescent="0.25">
      <c r="A370" s="185">
        <v>346</v>
      </c>
      <c r="B370" s="186" t="s">
        <v>1765</v>
      </c>
      <c r="C370" s="193" t="s">
        <v>1926</v>
      </c>
      <c r="D370" s="190" t="s">
        <v>1728</v>
      </c>
      <c r="E370" s="189">
        <v>40000000</v>
      </c>
      <c r="F370" s="180"/>
      <c r="G370" s="180"/>
    </row>
    <row r="371" spans="1:7" ht="30" x14ac:dyDescent="0.25">
      <c r="A371" s="185">
        <v>347</v>
      </c>
      <c r="B371" s="186" t="s">
        <v>1766</v>
      </c>
      <c r="C371" s="193" t="s">
        <v>1926</v>
      </c>
      <c r="D371" s="190" t="s">
        <v>748</v>
      </c>
      <c r="E371" s="189">
        <v>40000000</v>
      </c>
      <c r="F371" s="180"/>
      <c r="G371" s="180"/>
    </row>
    <row r="372" spans="1:7" ht="30" x14ac:dyDescent="0.25">
      <c r="A372" s="185">
        <v>348</v>
      </c>
      <c r="B372" s="186" t="s">
        <v>1767</v>
      </c>
      <c r="C372" s="193" t="s">
        <v>1926</v>
      </c>
      <c r="D372" s="190" t="s">
        <v>748</v>
      </c>
      <c r="E372" s="189">
        <v>40000000</v>
      </c>
      <c r="F372" s="180"/>
      <c r="G372" s="180"/>
    </row>
    <row r="373" spans="1:7" ht="30" x14ac:dyDescent="0.25">
      <c r="A373" s="185">
        <v>349</v>
      </c>
      <c r="B373" s="186" t="s">
        <v>1768</v>
      </c>
      <c r="C373" s="193" t="s">
        <v>1926</v>
      </c>
      <c r="D373" s="190" t="s">
        <v>753</v>
      </c>
      <c r="E373" s="189">
        <v>40000000</v>
      </c>
      <c r="F373" s="180"/>
      <c r="G373" s="180"/>
    </row>
    <row r="374" spans="1:7" ht="30" x14ac:dyDescent="0.25">
      <c r="A374" s="185">
        <v>350</v>
      </c>
      <c r="B374" s="186" t="s">
        <v>1769</v>
      </c>
      <c r="C374" s="193" t="s">
        <v>1926</v>
      </c>
      <c r="D374" s="190" t="s">
        <v>760</v>
      </c>
      <c r="E374" s="189">
        <v>40000000</v>
      </c>
      <c r="F374" s="180"/>
      <c r="G374" s="180"/>
    </row>
    <row r="375" spans="1:7" ht="30" x14ac:dyDescent="0.25">
      <c r="A375" s="185">
        <v>351</v>
      </c>
      <c r="B375" s="186" t="s">
        <v>1770</v>
      </c>
      <c r="C375" s="193" t="s">
        <v>1926</v>
      </c>
      <c r="D375" s="190" t="s">
        <v>767</v>
      </c>
      <c r="E375" s="189">
        <v>40000000</v>
      </c>
      <c r="F375" s="180"/>
      <c r="G375" s="180"/>
    </row>
    <row r="376" spans="1:7" ht="30" x14ac:dyDescent="0.25">
      <c r="A376" s="185">
        <v>352</v>
      </c>
      <c r="B376" s="186" t="s">
        <v>1771</v>
      </c>
      <c r="C376" s="193" t="s">
        <v>1926</v>
      </c>
      <c r="D376" s="190" t="s">
        <v>771</v>
      </c>
      <c r="E376" s="189">
        <v>40000000</v>
      </c>
      <c r="F376" s="180"/>
      <c r="G376" s="180"/>
    </row>
    <row r="377" spans="1:7" ht="30" x14ac:dyDescent="0.25">
      <c r="A377" s="185">
        <v>353</v>
      </c>
      <c r="B377" s="186" t="s">
        <v>672</v>
      </c>
      <c r="C377" s="193" t="s">
        <v>1926</v>
      </c>
      <c r="D377" s="190" t="s">
        <v>1772</v>
      </c>
      <c r="E377" s="189">
        <v>40000000</v>
      </c>
      <c r="F377" s="180"/>
      <c r="G377" s="180"/>
    </row>
    <row r="378" spans="1:7" ht="30" x14ac:dyDescent="0.25">
      <c r="A378" s="185">
        <v>354</v>
      </c>
      <c r="B378" s="186" t="s">
        <v>1688</v>
      </c>
      <c r="C378" s="193" t="s">
        <v>1926</v>
      </c>
      <c r="D378" s="190" t="s">
        <v>1466</v>
      </c>
      <c r="E378" s="189">
        <v>40000000</v>
      </c>
      <c r="F378" s="180"/>
      <c r="G378" s="180"/>
    </row>
    <row r="379" spans="1:7" ht="30" x14ac:dyDescent="0.25">
      <c r="A379" s="185">
        <v>355</v>
      </c>
      <c r="B379" s="186" t="s">
        <v>127</v>
      </c>
      <c r="C379" s="193" t="s">
        <v>1926</v>
      </c>
      <c r="D379" s="190" t="s">
        <v>778</v>
      </c>
      <c r="E379" s="189">
        <v>40000000</v>
      </c>
      <c r="F379" s="180"/>
      <c r="G379" s="180"/>
    </row>
    <row r="380" spans="1:7" ht="30" x14ac:dyDescent="0.25">
      <c r="A380" s="185">
        <v>356</v>
      </c>
      <c r="B380" s="186" t="s">
        <v>1773</v>
      </c>
      <c r="C380" s="193" t="s">
        <v>1926</v>
      </c>
      <c r="D380" s="190" t="s">
        <v>780</v>
      </c>
      <c r="E380" s="189">
        <v>40000000</v>
      </c>
      <c r="F380" s="180"/>
      <c r="G380" s="180"/>
    </row>
    <row r="381" spans="1:7" ht="30" x14ac:dyDescent="0.25">
      <c r="A381" s="185">
        <v>357</v>
      </c>
      <c r="B381" s="186" t="s">
        <v>1774</v>
      </c>
      <c r="C381" s="193" t="s">
        <v>1926</v>
      </c>
      <c r="D381" s="190" t="s">
        <v>1719</v>
      </c>
      <c r="E381" s="189">
        <v>40000000</v>
      </c>
      <c r="F381" s="180"/>
      <c r="G381" s="180"/>
    </row>
    <row r="382" spans="1:7" ht="24" customHeight="1" x14ac:dyDescent="0.25">
      <c r="A382" s="181" t="s">
        <v>1356</v>
      </c>
      <c r="B382" s="126" t="s">
        <v>1359</v>
      </c>
      <c r="C382" s="193"/>
      <c r="D382" s="190"/>
      <c r="E382" s="202">
        <f>SUM(E383:E401)</f>
        <v>760000000</v>
      </c>
      <c r="F382" s="180"/>
      <c r="G382" s="180"/>
    </row>
    <row r="383" spans="1:7" ht="15.75" x14ac:dyDescent="0.25">
      <c r="A383" s="185">
        <v>358</v>
      </c>
      <c r="B383" s="186" t="s">
        <v>1775</v>
      </c>
      <c r="C383" s="187" t="s">
        <v>1923</v>
      </c>
      <c r="D383" s="173" t="s">
        <v>806</v>
      </c>
      <c r="E383" s="189">
        <v>40000000</v>
      </c>
      <c r="F383" s="180"/>
      <c r="G383" s="180"/>
    </row>
    <row r="384" spans="1:7" ht="15.75" x14ac:dyDescent="0.25">
      <c r="A384" s="185">
        <v>359</v>
      </c>
      <c r="B384" s="186" t="s">
        <v>1776</v>
      </c>
      <c r="C384" s="187" t="s">
        <v>1923</v>
      </c>
      <c r="D384" s="173" t="s">
        <v>806</v>
      </c>
      <c r="E384" s="189">
        <v>40000000</v>
      </c>
      <c r="F384" s="180"/>
      <c r="G384" s="180"/>
    </row>
    <row r="385" spans="1:7" ht="15.75" x14ac:dyDescent="0.25">
      <c r="A385" s="185">
        <v>360</v>
      </c>
      <c r="B385" s="186" t="s">
        <v>1777</v>
      </c>
      <c r="C385" s="187" t="s">
        <v>1923</v>
      </c>
      <c r="D385" s="173" t="s">
        <v>445</v>
      </c>
      <c r="E385" s="189">
        <v>40000000</v>
      </c>
      <c r="F385" s="180"/>
      <c r="G385" s="180"/>
    </row>
    <row r="386" spans="1:7" ht="30" x14ac:dyDescent="0.25">
      <c r="A386" s="185">
        <v>361</v>
      </c>
      <c r="B386" s="186" t="s">
        <v>1778</v>
      </c>
      <c r="C386" s="187" t="s">
        <v>1928</v>
      </c>
      <c r="D386" s="173" t="s">
        <v>836</v>
      </c>
      <c r="E386" s="189">
        <v>40000000</v>
      </c>
      <c r="F386" s="180"/>
      <c r="G386" s="180"/>
    </row>
    <row r="387" spans="1:7" ht="30" x14ac:dyDescent="0.25">
      <c r="A387" s="185">
        <v>362</v>
      </c>
      <c r="B387" s="203" t="s">
        <v>1779</v>
      </c>
      <c r="C387" s="205" t="s">
        <v>1926</v>
      </c>
      <c r="D387" s="204" t="s">
        <v>842</v>
      </c>
      <c r="E387" s="189">
        <v>40000000</v>
      </c>
      <c r="F387" s="180"/>
      <c r="G387" s="180"/>
    </row>
    <row r="388" spans="1:7" ht="30" x14ac:dyDescent="0.25">
      <c r="A388" s="185">
        <v>363</v>
      </c>
      <c r="B388" s="203" t="s">
        <v>1780</v>
      </c>
      <c r="C388" s="205" t="s">
        <v>1926</v>
      </c>
      <c r="D388" s="204" t="s">
        <v>806</v>
      </c>
      <c r="E388" s="189">
        <v>40000000</v>
      </c>
      <c r="F388" s="180"/>
      <c r="G388" s="180"/>
    </row>
    <row r="389" spans="1:7" ht="30" x14ac:dyDescent="0.25">
      <c r="A389" s="185">
        <v>364</v>
      </c>
      <c r="B389" s="203" t="s">
        <v>1781</v>
      </c>
      <c r="C389" s="205" t="s">
        <v>1926</v>
      </c>
      <c r="D389" s="204" t="s">
        <v>812</v>
      </c>
      <c r="E389" s="189">
        <v>40000000</v>
      </c>
      <c r="F389" s="180"/>
      <c r="G389" s="180"/>
    </row>
    <row r="390" spans="1:7" ht="30" x14ac:dyDescent="0.25">
      <c r="A390" s="185">
        <v>365</v>
      </c>
      <c r="B390" s="203" t="s">
        <v>1782</v>
      </c>
      <c r="C390" s="205" t="s">
        <v>1926</v>
      </c>
      <c r="D390" s="204" t="s">
        <v>801</v>
      </c>
      <c r="E390" s="189">
        <v>40000000</v>
      </c>
      <c r="F390" s="180"/>
      <c r="G390" s="180"/>
    </row>
    <row r="391" spans="1:7" ht="30" x14ac:dyDescent="0.25">
      <c r="A391" s="185">
        <v>366</v>
      </c>
      <c r="B391" s="203" t="s">
        <v>462</v>
      </c>
      <c r="C391" s="205" t="s">
        <v>1926</v>
      </c>
      <c r="D391" s="204" t="s">
        <v>1783</v>
      </c>
      <c r="E391" s="189">
        <v>40000000</v>
      </c>
      <c r="F391" s="180"/>
      <c r="G391" s="180"/>
    </row>
    <row r="392" spans="1:7" ht="30" x14ac:dyDescent="0.25">
      <c r="A392" s="185">
        <v>367</v>
      </c>
      <c r="B392" s="203" t="s">
        <v>1784</v>
      </c>
      <c r="C392" s="205" t="s">
        <v>1926</v>
      </c>
      <c r="D392" s="204" t="s">
        <v>1785</v>
      </c>
      <c r="E392" s="189">
        <v>40000000</v>
      </c>
      <c r="F392" s="180"/>
      <c r="G392" s="180"/>
    </row>
    <row r="393" spans="1:7" ht="30" x14ac:dyDescent="0.25">
      <c r="A393" s="185">
        <v>368</v>
      </c>
      <c r="B393" s="203" t="s">
        <v>1786</v>
      </c>
      <c r="C393" s="205" t="s">
        <v>1926</v>
      </c>
      <c r="D393" s="204" t="s">
        <v>1785</v>
      </c>
      <c r="E393" s="189">
        <v>40000000</v>
      </c>
      <c r="F393" s="180"/>
      <c r="G393" s="180"/>
    </row>
    <row r="394" spans="1:7" ht="30" x14ac:dyDescent="0.25">
      <c r="A394" s="185">
        <v>369</v>
      </c>
      <c r="B394" s="203" t="s">
        <v>1787</v>
      </c>
      <c r="C394" s="205" t="s">
        <v>1926</v>
      </c>
      <c r="D394" s="204" t="s">
        <v>1788</v>
      </c>
      <c r="E394" s="189">
        <v>40000000</v>
      </c>
      <c r="F394" s="180"/>
      <c r="G394" s="180"/>
    </row>
    <row r="395" spans="1:7" ht="30" x14ac:dyDescent="0.25">
      <c r="A395" s="185">
        <v>370</v>
      </c>
      <c r="B395" s="203" t="s">
        <v>1789</v>
      </c>
      <c r="C395" s="205" t="s">
        <v>1926</v>
      </c>
      <c r="D395" s="204" t="s">
        <v>1790</v>
      </c>
      <c r="E395" s="189">
        <v>40000000</v>
      </c>
      <c r="F395" s="180"/>
      <c r="G395" s="180"/>
    </row>
    <row r="396" spans="1:7" ht="30" x14ac:dyDescent="0.25">
      <c r="A396" s="185">
        <v>371</v>
      </c>
      <c r="B396" s="203" t="s">
        <v>1791</v>
      </c>
      <c r="C396" s="205" t="s">
        <v>1926</v>
      </c>
      <c r="D396" s="204" t="s">
        <v>1792</v>
      </c>
      <c r="E396" s="189">
        <v>40000000</v>
      </c>
      <c r="F396" s="180"/>
      <c r="G396" s="180"/>
    </row>
    <row r="397" spans="1:7" ht="30" x14ac:dyDescent="0.25">
      <c r="A397" s="185">
        <v>372</v>
      </c>
      <c r="B397" s="203" t="s">
        <v>1793</v>
      </c>
      <c r="C397" s="205" t="s">
        <v>1926</v>
      </c>
      <c r="D397" s="204" t="s">
        <v>1794</v>
      </c>
      <c r="E397" s="189">
        <v>40000000</v>
      </c>
      <c r="F397" s="180"/>
      <c r="G397" s="180"/>
    </row>
    <row r="398" spans="1:7" ht="30" x14ac:dyDescent="0.25">
      <c r="A398" s="185">
        <v>373</v>
      </c>
      <c r="B398" s="203" t="s">
        <v>1795</v>
      </c>
      <c r="C398" s="205" t="s">
        <v>1926</v>
      </c>
      <c r="D398" s="204" t="s">
        <v>1796</v>
      </c>
      <c r="E398" s="189">
        <v>40000000</v>
      </c>
      <c r="F398" s="180"/>
      <c r="G398" s="180"/>
    </row>
    <row r="399" spans="1:7" ht="30" x14ac:dyDescent="0.25">
      <c r="A399" s="185">
        <v>374</v>
      </c>
      <c r="B399" s="203" t="s">
        <v>506</v>
      </c>
      <c r="C399" s="205" t="s">
        <v>1926</v>
      </c>
      <c r="D399" s="204" t="s">
        <v>836</v>
      </c>
      <c r="E399" s="189">
        <v>40000000</v>
      </c>
      <c r="F399" s="180"/>
      <c r="G399" s="180"/>
    </row>
    <row r="400" spans="1:7" ht="30" x14ac:dyDescent="0.25">
      <c r="A400" s="185">
        <v>375</v>
      </c>
      <c r="B400" s="203" t="s">
        <v>1797</v>
      </c>
      <c r="C400" s="205" t="s">
        <v>1926</v>
      </c>
      <c r="D400" s="204" t="s">
        <v>1798</v>
      </c>
      <c r="E400" s="189">
        <v>40000000</v>
      </c>
      <c r="F400" s="180"/>
      <c r="G400" s="180"/>
    </row>
    <row r="401" spans="1:7" ht="30" x14ac:dyDescent="0.25">
      <c r="A401" s="185">
        <v>376</v>
      </c>
      <c r="B401" s="203" t="s">
        <v>1799</v>
      </c>
      <c r="C401" s="205" t="s">
        <v>1926</v>
      </c>
      <c r="D401" s="204" t="s">
        <v>826</v>
      </c>
      <c r="E401" s="189">
        <v>40000000</v>
      </c>
      <c r="F401" s="180"/>
      <c r="G401" s="180"/>
    </row>
    <row r="402" spans="1:7" ht="23.25" customHeight="1" x14ac:dyDescent="0.25">
      <c r="A402" s="181" t="s">
        <v>1358</v>
      </c>
      <c r="B402" s="126" t="s">
        <v>1361</v>
      </c>
      <c r="C402" s="187"/>
      <c r="D402" s="173"/>
      <c r="E402" s="202">
        <f>SUM(E403:E414)</f>
        <v>480000000</v>
      </c>
      <c r="F402" s="180"/>
      <c r="G402" s="180"/>
    </row>
    <row r="403" spans="1:7" ht="15.75" x14ac:dyDescent="0.25">
      <c r="A403" s="185">
        <v>377</v>
      </c>
      <c r="B403" s="186" t="s">
        <v>1800</v>
      </c>
      <c r="C403" s="187" t="s">
        <v>1923</v>
      </c>
      <c r="D403" s="173" t="s">
        <v>1801</v>
      </c>
      <c r="E403" s="189">
        <v>40000000</v>
      </c>
      <c r="F403" s="180"/>
      <c r="G403" s="180"/>
    </row>
    <row r="404" spans="1:7" ht="22.5" customHeight="1" x14ac:dyDescent="0.25">
      <c r="A404" s="185">
        <v>378</v>
      </c>
      <c r="B404" s="186" t="s">
        <v>1802</v>
      </c>
      <c r="C404" s="187" t="s">
        <v>1922</v>
      </c>
      <c r="D404" s="173" t="s">
        <v>1803</v>
      </c>
      <c r="E404" s="189">
        <v>40000000</v>
      </c>
      <c r="F404" s="180"/>
      <c r="G404" s="180"/>
    </row>
    <row r="405" spans="1:7" ht="30" x14ac:dyDescent="0.25">
      <c r="A405" s="185">
        <v>379</v>
      </c>
      <c r="B405" s="186" t="s">
        <v>686</v>
      </c>
      <c r="C405" s="187" t="s">
        <v>1926</v>
      </c>
      <c r="D405" s="173" t="s">
        <v>1804</v>
      </c>
      <c r="E405" s="189">
        <v>40000000</v>
      </c>
      <c r="F405" s="180"/>
      <c r="G405" s="180"/>
    </row>
    <row r="406" spans="1:7" ht="30" x14ac:dyDescent="0.25">
      <c r="A406" s="185">
        <v>380</v>
      </c>
      <c r="B406" s="186" t="s">
        <v>1805</v>
      </c>
      <c r="C406" s="187" t="s">
        <v>1926</v>
      </c>
      <c r="D406" s="173" t="s">
        <v>1806</v>
      </c>
      <c r="E406" s="189">
        <v>40000000</v>
      </c>
      <c r="F406" s="180"/>
      <c r="G406" s="180"/>
    </row>
    <row r="407" spans="1:7" ht="30" x14ac:dyDescent="0.25">
      <c r="A407" s="185">
        <v>381</v>
      </c>
      <c r="B407" s="186" t="s">
        <v>1807</v>
      </c>
      <c r="C407" s="187" t="s">
        <v>1926</v>
      </c>
      <c r="D407" s="173" t="s">
        <v>862</v>
      </c>
      <c r="E407" s="189">
        <v>40000000</v>
      </c>
      <c r="F407" s="180"/>
      <c r="G407" s="180"/>
    </row>
    <row r="408" spans="1:7" ht="30" x14ac:dyDescent="0.25">
      <c r="A408" s="185">
        <v>382</v>
      </c>
      <c r="B408" s="186" t="s">
        <v>1808</v>
      </c>
      <c r="C408" s="187" t="s">
        <v>1926</v>
      </c>
      <c r="D408" s="173" t="s">
        <v>1804</v>
      </c>
      <c r="E408" s="189">
        <v>40000000</v>
      </c>
      <c r="F408" s="180"/>
      <c r="G408" s="180"/>
    </row>
    <row r="409" spans="1:7" ht="30" x14ac:dyDescent="0.25">
      <c r="A409" s="185">
        <v>383</v>
      </c>
      <c r="B409" s="186" t="s">
        <v>1809</v>
      </c>
      <c r="C409" s="187" t="s">
        <v>1926</v>
      </c>
      <c r="D409" s="173" t="s">
        <v>1810</v>
      </c>
      <c r="E409" s="189">
        <v>40000000</v>
      </c>
      <c r="F409" s="180"/>
      <c r="G409" s="180"/>
    </row>
    <row r="410" spans="1:7" ht="30" x14ac:dyDescent="0.25">
      <c r="A410" s="185">
        <v>384</v>
      </c>
      <c r="B410" s="186" t="s">
        <v>1811</v>
      </c>
      <c r="C410" s="187" t="s">
        <v>1926</v>
      </c>
      <c r="D410" s="173" t="s">
        <v>1801</v>
      </c>
      <c r="E410" s="189">
        <v>40000000</v>
      </c>
      <c r="F410" s="180"/>
      <c r="G410" s="180"/>
    </row>
    <row r="411" spans="1:7" ht="30" x14ac:dyDescent="0.25">
      <c r="A411" s="185">
        <v>385</v>
      </c>
      <c r="B411" s="186" t="s">
        <v>1812</v>
      </c>
      <c r="C411" s="187" t="s">
        <v>1926</v>
      </c>
      <c r="D411" s="173" t="s">
        <v>1813</v>
      </c>
      <c r="E411" s="189">
        <v>40000000</v>
      </c>
      <c r="F411" s="180"/>
      <c r="G411" s="180"/>
    </row>
    <row r="412" spans="1:7" ht="30" x14ac:dyDescent="0.25">
      <c r="A412" s="185">
        <v>386</v>
      </c>
      <c r="B412" s="186" t="s">
        <v>1814</v>
      </c>
      <c r="C412" s="187" t="s">
        <v>1926</v>
      </c>
      <c r="D412" s="173" t="s">
        <v>1810</v>
      </c>
      <c r="E412" s="189">
        <v>40000000</v>
      </c>
      <c r="F412" s="180"/>
      <c r="G412" s="180"/>
    </row>
    <row r="413" spans="1:7" ht="30" x14ac:dyDescent="0.25">
      <c r="A413" s="185">
        <v>387</v>
      </c>
      <c r="B413" s="186" t="s">
        <v>668</v>
      </c>
      <c r="C413" s="187" t="s">
        <v>1926</v>
      </c>
      <c r="D413" s="173" t="s">
        <v>1815</v>
      </c>
      <c r="E413" s="189">
        <v>40000000</v>
      </c>
      <c r="F413" s="180"/>
      <c r="G413" s="180"/>
    </row>
    <row r="414" spans="1:7" ht="30" x14ac:dyDescent="0.25">
      <c r="A414" s="185">
        <v>388</v>
      </c>
      <c r="B414" s="186" t="s">
        <v>747</v>
      </c>
      <c r="C414" s="187" t="s">
        <v>1926</v>
      </c>
      <c r="D414" s="173" t="s">
        <v>1816</v>
      </c>
      <c r="E414" s="189">
        <v>40000000</v>
      </c>
      <c r="F414" s="180"/>
      <c r="G414" s="180"/>
    </row>
    <row r="415" spans="1:7" ht="24" customHeight="1" x14ac:dyDescent="0.25">
      <c r="A415" s="181" t="s">
        <v>1360</v>
      </c>
      <c r="B415" s="126" t="s">
        <v>1363</v>
      </c>
      <c r="C415" s="187"/>
      <c r="D415" s="173"/>
      <c r="E415" s="202">
        <f>SUM(E416:E419)</f>
        <v>160000000</v>
      </c>
      <c r="F415" s="180"/>
      <c r="G415" s="180"/>
    </row>
    <row r="416" spans="1:7" ht="30" x14ac:dyDescent="0.25">
      <c r="A416" s="185">
        <v>389</v>
      </c>
      <c r="B416" s="192" t="s">
        <v>1817</v>
      </c>
      <c r="C416" s="193" t="s">
        <v>1926</v>
      </c>
      <c r="D416" s="190" t="s">
        <v>911</v>
      </c>
      <c r="E416" s="189">
        <v>40000000</v>
      </c>
      <c r="F416" s="180"/>
      <c r="G416" s="180"/>
    </row>
    <row r="417" spans="1:7" ht="30" x14ac:dyDescent="0.25">
      <c r="A417" s="185">
        <v>390</v>
      </c>
      <c r="B417" s="192" t="s">
        <v>1818</v>
      </c>
      <c r="C417" s="193" t="s">
        <v>1926</v>
      </c>
      <c r="D417" s="190" t="s">
        <v>1819</v>
      </c>
      <c r="E417" s="189">
        <v>40000000</v>
      </c>
      <c r="F417" s="180"/>
      <c r="G417" s="180"/>
    </row>
    <row r="418" spans="1:7" ht="23.25" customHeight="1" x14ac:dyDescent="0.25">
      <c r="A418" s="185">
        <v>391</v>
      </c>
      <c r="B418" s="192" t="s">
        <v>1820</v>
      </c>
      <c r="C418" s="187" t="s">
        <v>1921</v>
      </c>
      <c r="D418" s="173" t="s">
        <v>1821</v>
      </c>
      <c r="E418" s="189">
        <v>40000000</v>
      </c>
      <c r="F418" s="180"/>
      <c r="G418" s="180"/>
    </row>
    <row r="419" spans="1:7" ht="26.25" customHeight="1" x14ac:dyDescent="0.25">
      <c r="A419" s="185">
        <v>392</v>
      </c>
      <c r="B419" s="192" t="s">
        <v>1822</v>
      </c>
      <c r="C419" s="187" t="s">
        <v>1921</v>
      </c>
      <c r="D419" s="173" t="s">
        <v>903</v>
      </c>
      <c r="E419" s="189">
        <v>40000000</v>
      </c>
      <c r="F419" s="180"/>
      <c r="G419" s="180"/>
    </row>
    <row r="420" spans="1:7" ht="24" customHeight="1" x14ac:dyDescent="0.25">
      <c r="A420" s="181" t="s">
        <v>1362</v>
      </c>
      <c r="B420" s="126" t="s">
        <v>1367</v>
      </c>
      <c r="C420" s="187"/>
      <c r="D420" s="173"/>
      <c r="E420" s="202">
        <f>E421+E422</f>
        <v>80000000</v>
      </c>
      <c r="F420" s="180"/>
      <c r="G420" s="180"/>
    </row>
    <row r="421" spans="1:7" ht="30" x14ac:dyDescent="0.25">
      <c r="A421" s="185">
        <v>393</v>
      </c>
      <c r="B421" s="192" t="s">
        <v>1823</v>
      </c>
      <c r="C421" s="187" t="s">
        <v>1926</v>
      </c>
      <c r="D421" s="173" t="s">
        <v>1824</v>
      </c>
      <c r="E421" s="189">
        <v>40000000</v>
      </c>
      <c r="F421" s="180"/>
      <c r="G421" s="180"/>
    </row>
    <row r="422" spans="1:7" ht="30" x14ac:dyDescent="0.25">
      <c r="A422" s="185">
        <v>394</v>
      </c>
      <c r="B422" s="192" t="s">
        <v>1825</v>
      </c>
      <c r="C422" s="187" t="s">
        <v>1926</v>
      </c>
      <c r="D422" s="173" t="s">
        <v>1826</v>
      </c>
      <c r="E422" s="189">
        <v>40000000</v>
      </c>
      <c r="F422" s="180"/>
      <c r="G422" s="180"/>
    </row>
    <row r="423" spans="1:7" ht="26.25" customHeight="1" x14ac:dyDescent="0.25">
      <c r="A423" s="181" t="s">
        <v>1365</v>
      </c>
      <c r="B423" s="126" t="s">
        <v>1369</v>
      </c>
      <c r="C423" s="187"/>
      <c r="D423" s="173"/>
      <c r="E423" s="202">
        <f>SUM(E424:E435)</f>
        <v>480000000</v>
      </c>
      <c r="F423" s="180"/>
      <c r="G423" s="180"/>
    </row>
    <row r="424" spans="1:7" ht="30" x14ac:dyDescent="0.25">
      <c r="A424" s="185">
        <v>395</v>
      </c>
      <c r="B424" s="192" t="s">
        <v>1827</v>
      </c>
      <c r="C424" s="193" t="s">
        <v>1926</v>
      </c>
      <c r="D424" s="190" t="s">
        <v>1828</v>
      </c>
      <c r="E424" s="189">
        <v>40000000</v>
      </c>
      <c r="F424" s="180"/>
      <c r="G424" s="180"/>
    </row>
    <row r="425" spans="1:7" ht="30" x14ac:dyDescent="0.25">
      <c r="A425" s="185">
        <v>396</v>
      </c>
      <c r="B425" s="192" t="s">
        <v>1829</v>
      </c>
      <c r="C425" s="193" t="s">
        <v>1926</v>
      </c>
      <c r="D425" s="190" t="s">
        <v>988</v>
      </c>
      <c r="E425" s="189">
        <v>40000000</v>
      </c>
      <c r="F425" s="180"/>
      <c r="G425" s="180"/>
    </row>
    <row r="426" spans="1:7" ht="30" x14ac:dyDescent="0.25">
      <c r="A426" s="185">
        <v>397</v>
      </c>
      <c r="B426" s="192" t="s">
        <v>1917</v>
      </c>
      <c r="C426" s="193" t="s">
        <v>1926</v>
      </c>
      <c r="D426" s="190" t="s">
        <v>1830</v>
      </c>
      <c r="E426" s="189">
        <v>40000000</v>
      </c>
      <c r="F426" s="180"/>
      <c r="G426" s="180"/>
    </row>
    <row r="427" spans="1:7" ht="30" x14ac:dyDescent="0.25">
      <c r="A427" s="185">
        <v>398</v>
      </c>
      <c r="B427" s="192" t="s">
        <v>1831</v>
      </c>
      <c r="C427" s="193" t="s">
        <v>1926</v>
      </c>
      <c r="D427" s="190" t="s">
        <v>982</v>
      </c>
      <c r="E427" s="189">
        <v>40000000</v>
      </c>
      <c r="F427" s="180"/>
      <c r="G427" s="180"/>
    </row>
    <row r="428" spans="1:7" ht="30" x14ac:dyDescent="0.25">
      <c r="A428" s="185">
        <v>399</v>
      </c>
      <c r="B428" s="192" t="s">
        <v>1832</v>
      </c>
      <c r="C428" s="193" t="s">
        <v>1926</v>
      </c>
      <c r="D428" s="190" t="s">
        <v>993</v>
      </c>
      <c r="E428" s="189">
        <v>40000000</v>
      </c>
      <c r="F428" s="180"/>
      <c r="G428" s="180"/>
    </row>
    <row r="429" spans="1:7" ht="30" x14ac:dyDescent="0.25">
      <c r="A429" s="185">
        <v>400</v>
      </c>
      <c r="B429" s="192" t="s">
        <v>1833</v>
      </c>
      <c r="C429" s="193" t="s">
        <v>1926</v>
      </c>
      <c r="D429" s="190" t="s">
        <v>995</v>
      </c>
      <c r="E429" s="189">
        <v>40000000</v>
      </c>
      <c r="F429" s="180"/>
      <c r="G429" s="180"/>
    </row>
    <row r="430" spans="1:7" ht="30" x14ac:dyDescent="0.25">
      <c r="A430" s="185">
        <v>401</v>
      </c>
      <c r="B430" s="192" t="s">
        <v>1834</v>
      </c>
      <c r="C430" s="193" t="s">
        <v>1926</v>
      </c>
      <c r="D430" s="190" t="s">
        <v>1835</v>
      </c>
      <c r="E430" s="189">
        <v>40000000</v>
      </c>
      <c r="F430" s="180"/>
      <c r="G430" s="180"/>
    </row>
    <row r="431" spans="1:7" ht="26.25" customHeight="1" x14ac:dyDescent="0.25">
      <c r="A431" s="185">
        <v>402</v>
      </c>
      <c r="B431" s="192" t="s">
        <v>1836</v>
      </c>
      <c r="C431" s="187" t="s">
        <v>1924</v>
      </c>
      <c r="D431" s="173" t="s">
        <v>829</v>
      </c>
      <c r="E431" s="189">
        <v>40000000</v>
      </c>
      <c r="F431" s="180"/>
      <c r="G431" s="180"/>
    </row>
    <row r="432" spans="1:7" ht="15.75" x14ac:dyDescent="0.25">
      <c r="A432" s="185">
        <v>403</v>
      </c>
      <c r="B432" s="192" t="s">
        <v>1837</v>
      </c>
      <c r="C432" s="187" t="s">
        <v>1923</v>
      </c>
      <c r="D432" s="173" t="s">
        <v>1838</v>
      </c>
      <c r="E432" s="189">
        <v>40000000</v>
      </c>
      <c r="F432" s="180"/>
      <c r="G432" s="180"/>
    </row>
    <row r="433" spans="1:7" ht="15.75" x14ac:dyDescent="0.25">
      <c r="A433" s="185">
        <v>404</v>
      </c>
      <c r="B433" s="192" t="s">
        <v>1839</v>
      </c>
      <c r="C433" s="187" t="s">
        <v>1923</v>
      </c>
      <c r="D433" s="173" t="s">
        <v>1840</v>
      </c>
      <c r="E433" s="189">
        <v>40000000</v>
      </c>
      <c r="F433" s="180"/>
      <c r="G433" s="180"/>
    </row>
    <row r="434" spans="1:7" ht="15.75" x14ac:dyDescent="0.25">
      <c r="A434" s="185">
        <v>405</v>
      </c>
      <c r="B434" s="192" t="s">
        <v>1841</v>
      </c>
      <c r="C434" s="187" t="s">
        <v>1923</v>
      </c>
      <c r="D434" s="173" t="s">
        <v>1842</v>
      </c>
      <c r="E434" s="189">
        <v>40000000</v>
      </c>
      <c r="F434" s="180"/>
      <c r="G434" s="180"/>
    </row>
    <row r="435" spans="1:7" ht="24.75" customHeight="1" x14ac:dyDescent="0.25">
      <c r="A435" s="185">
        <v>406</v>
      </c>
      <c r="B435" s="192" t="s">
        <v>1843</v>
      </c>
      <c r="C435" s="187" t="s">
        <v>1921</v>
      </c>
      <c r="D435" s="173" t="s">
        <v>1844</v>
      </c>
      <c r="E435" s="189">
        <v>40000000</v>
      </c>
      <c r="F435" s="180"/>
      <c r="G435" s="180"/>
    </row>
    <row r="436" spans="1:7" ht="24" customHeight="1" x14ac:dyDescent="0.25">
      <c r="A436" s="181" t="s">
        <v>1366</v>
      </c>
      <c r="B436" s="198" t="s">
        <v>1371</v>
      </c>
      <c r="C436" s="187"/>
      <c r="D436" s="173"/>
      <c r="E436" s="202">
        <f>SUM(E437:E452)</f>
        <v>640000000</v>
      </c>
      <c r="F436" s="180"/>
      <c r="G436" s="180"/>
    </row>
    <row r="437" spans="1:7" ht="23.25" customHeight="1" x14ac:dyDescent="0.25">
      <c r="A437" s="185">
        <v>407</v>
      </c>
      <c r="B437" s="186" t="s">
        <v>1845</v>
      </c>
      <c r="C437" s="187" t="s">
        <v>1924</v>
      </c>
      <c r="D437" s="173" t="s">
        <v>1846</v>
      </c>
      <c r="E437" s="189">
        <v>40000000</v>
      </c>
      <c r="F437" s="180"/>
      <c r="G437" s="180"/>
    </row>
    <row r="438" spans="1:7" ht="15.75" x14ac:dyDescent="0.25">
      <c r="A438" s="185">
        <v>408</v>
      </c>
      <c r="B438" s="186" t="s">
        <v>1847</v>
      </c>
      <c r="C438" s="187" t="s">
        <v>1923</v>
      </c>
      <c r="D438" s="173" t="s">
        <v>1848</v>
      </c>
      <c r="E438" s="189">
        <v>40000000</v>
      </c>
      <c r="F438" s="180"/>
      <c r="G438" s="180"/>
    </row>
    <row r="439" spans="1:7" ht="15.75" x14ac:dyDescent="0.25">
      <c r="A439" s="185">
        <v>409</v>
      </c>
      <c r="B439" s="186" t="s">
        <v>1849</v>
      </c>
      <c r="C439" s="187" t="s">
        <v>1923</v>
      </c>
      <c r="D439" s="173" t="s">
        <v>1848</v>
      </c>
      <c r="E439" s="189">
        <v>40000000</v>
      </c>
      <c r="F439" s="180"/>
      <c r="G439" s="180"/>
    </row>
    <row r="440" spans="1:7" ht="15.75" x14ac:dyDescent="0.25">
      <c r="A440" s="185">
        <v>410</v>
      </c>
      <c r="B440" s="186" t="s">
        <v>1850</v>
      </c>
      <c r="C440" s="187" t="s">
        <v>1923</v>
      </c>
      <c r="D440" s="173" t="s">
        <v>1009</v>
      </c>
      <c r="E440" s="189">
        <v>40000000</v>
      </c>
      <c r="F440" s="180"/>
      <c r="G440" s="180"/>
    </row>
    <row r="441" spans="1:7" ht="15.75" x14ac:dyDescent="0.25">
      <c r="A441" s="185">
        <v>411</v>
      </c>
      <c r="B441" s="186" t="s">
        <v>1851</v>
      </c>
      <c r="C441" s="187" t="s">
        <v>1923</v>
      </c>
      <c r="D441" s="173" t="s">
        <v>1009</v>
      </c>
      <c r="E441" s="189">
        <v>40000000</v>
      </c>
      <c r="F441" s="180"/>
      <c r="G441" s="180"/>
    </row>
    <row r="442" spans="1:7" ht="15.75" x14ac:dyDescent="0.25">
      <c r="A442" s="185">
        <v>412</v>
      </c>
      <c r="B442" s="186" t="s">
        <v>1852</v>
      </c>
      <c r="C442" s="187" t="s">
        <v>1923</v>
      </c>
      <c r="D442" s="173" t="s">
        <v>1853</v>
      </c>
      <c r="E442" s="189">
        <v>40000000</v>
      </c>
      <c r="F442" s="180"/>
      <c r="G442" s="180"/>
    </row>
    <row r="443" spans="1:7" ht="15.75" x14ac:dyDescent="0.25">
      <c r="A443" s="185">
        <v>413</v>
      </c>
      <c r="B443" s="186" t="s">
        <v>610</v>
      </c>
      <c r="C443" s="187" t="s">
        <v>1923</v>
      </c>
      <c r="D443" s="173" t="s">
        <v>1854</v>
      </c>
      <c r="E443" s="189">
        <v>40000000</v>
      </c>
      <c r="F443" s="180"/>
      <c r="G443" s="180"/>
    </row>
    <row r="444" spans="1:7" ht="15.75" x14ac:dyDescent="0.25">
      <c r="A444" s="185">
        <v>414</v>
      </c>
      <c r="B444" s="186" t="s">
        <v>618</v>
      </c>
      <c r="C444" s="187" t="s">
        <v>1923</v>
      </c>
      <c r="D444" s="173" t="s">
        <v>1855</v>
      </c>
      <c r="E444" s="189">
        <v>40000000</v>
      </c>
      <c r="F444" s="180"/>
      <c r="G444" s="180"/>
    </row>
    <row r="445" spans="1:7" ht="15.75" x14ac:dyDescent="0.25">
      <c r="A445" s="185">
        <v>415</v>
      </c>
      <c r="B445" s="186" t="s">
        <v>1856</v>
      </c>
      <c r="C445" s="187" t="s">
        <v>1923</v>
      </c>
      <c r="D445" s="173" t="s">
        <v>1011</v>
      </c>
      <c r="E445" s="189">
        <v>40000000</v>
      </c>
      <c r="F445" s="180"/>
      <c r="G445" s="180"/>
    </row>
    <row r="446" spans="1:7" ht="24" customHeight="1" x14ac:dyDescent="0.25">
      <c r="A446" s="185">
        <v>416</v>
      </c>
      <c r="B446" s="186" t="s">
        <v>1857</v>
      </c>
      <c r="C446" s="187" t="s">
        <v>1922</v>
      </c>
      <c r="D446" s="173" t="s">
        <v>1848</v>
      </c>
      <c r="E446" s="189">
        <v>40000000</v>
      </c>
      <c r="F446" s="180"/>
      <c r="G446" s="180"/>
    </row>
    <row r="447" spans="1:7" ht="30" x14ac:dyDescent="0.25">
      <c r="A447" s="185">
        <v>417</v>
      </c>
      <c r="B447" s="186" t="s">
        <v>1858</v>
      </c>
      <c r="C447" s="187" t="s">
        <v>1926</v>
      </c>
      <c r="D447" s="173" t="s">
        <v>1011</v>
      </c>
      <c r="E447" s="189">
        <v>40000000</v>
      </c>
      <c r="F447" s="180"/>
      <c r="G447" s="180"/>
    </row>
    <row r="448" spans="1:7" ht="25.5" customHeight="1" x14ac:dyDescent="0.25">
      <c r="A448" s="185">
        <v>418</v>
      </c>
      <c r="B448" s="186" t="s">
        <v>1859</v>
      </c>
      <c r="C448" s="187" t="s">
        <v>1922</v>
      </c>
      <c r="D448" s="173" t="s">
        <v>177</v>
      </c>
      <c r="E448" s="189">
        <v>40000000</v>
      </c>
      <c r="F448" s="180"/>
      <c r="G448" s="180"/>
    </row>
    <row r="449" spans="1:7" ht="24.75" customHeight="1" x14ac:dyDescent="0.25">
      <c r="A449" s="185">
        <v>419</v>
      </c>
      <c r="B449" s="186" t="s">
        <v>1860</v>
      </c>
      <c r="C449" s="187" t="s">
        <v>1922</v>
      </c>
      <c r="D449" s="173" t="s">
        <v>177</v>
      </c>
      <c r="E449" s="189">
        <v>40000000</v>
      </c>
      <c r="F449" s="180"/>
      <c r="G449" s="180"/>
    </row>
    <row r="450" spans="1:7" ht="30" x14ac:dyDescent="0.25">
      <c r="A450" s="185">
        <v>420</v>
      </c>
      <c r="B450" s="186" t="s">
        <v>1861</v>
      </c>
      <c r="C450" s="187" t="s">
        <v>1926</v>
      </c>
      <c r="D450" s="173" t="s">
        <v>1854</v>
      </c>
      <c r="E450" s="189">
        <v>40000000</v>
      </c>
      <c r="F450" s="180"/>
      <c r="G450" s="180"/>
    </row>
    <row r="451" spans="1:7" ht="30" x14ac:dyDescent="0.25">
      <c r="A451" s="185">
        <v>421</v>
      </c>
      <c r="B451" s="186" t="s">
        <v>1862</v>
      </c>
      <c r="C451" s="187" t="s">
        <v>1926</v>
      </c>
      <c r="D451" s="190" t="s">
        <v>1854</v>
      </c>
      <c r="E451" s="189">
        <v>40000000</v>
      </c>
      <c r="F451" s="180"/>
      <c r="G451" s="180"/>
    </row>
    <row r="452" spans="1:7" ht="30" x14ac:dyDescent="0.25">
      <c r="A452" s="185">
        <v>422</v>
      </c>
      <c r="B452" s="186" t="s">
        <v>1863</v>
      </c>
      <c r="C452" s="187" t="s">
        <v>1926</v>
      </c>
      <c r="D452" s="190" t="s">
        <v>1011</v>
      </c>
      <c r="E452" s="189">
        <v>40000000</v>
      </c>
      <c r="F452" s="180"/>
      <c r="G452" s="180"/>
    </row>
    <row r="453" spans="1:7" ht="24" customHeight="1" x14ac:dyDescent="0.25">
      <c r="A453" s="181" t="s">
        <v>1368</v>
      </c>
      <c r="B453" s="198" t="s">
        <v>1373</v>
      </c>
      <c r="C453" s="187"/>
      <c r="D453" s="173"/>
      <c r="E453" s="202">
        <f>SUM(E454:E475)</f>
        <v>880000000</v>
      </c>
      <c r="F453" s="180"/>
      <c r="G453" s="180"/>
    </row>
    <row r="454" spans="1:7" ht="15.75" x14ac:dyDescent="0.25">
      <c r="A454" s="185">
        <v>423</v>
      </c>
      <c r="B454" s="192" t="s">
        <v>396</v>
      </c>
      <c r="C454" s="187" t="s">
        <v>1923</v>
      </c>
      <c r="D454" s="173" t="s">
        <v>1864</v>
      </c>
      <c r="E454" s="189">
        <v>40000000</v>
      </c>
      <c r="F454" s="180"/>
      <c r="G454" s="180"/>
    </row>
    <row r="455" spans="1:7" ht="15.75" x14ac:dyDescent="0.25">
      <c r="A455" s="185">
        <v>424</v>
      </c>
      <c r="B455" s="192" t="s">
        <v>1865</v>
      </c>
      <c r="C455" s="187" t="s">
        <v>1923</v>
      </c>
      <c r="D455" s="173" t="s">
        <v>1866</v>
      </c>
      <c r="E455" s="189">
        <v>40000000</v>
      </c>
      <c r="F455" s="180"/>
      <c r="G455" s="180"/>
    </row>
    <row r="456" spans="1:7" ht="15.75" x14ac:dyDescent="0.25">
      <c r="A456" s="185">
        <v>425</v>
      </c>
      <c r="B456" s="192" t="s">
        <v>1867</v>
      </c>
      <c r="C456" s="187" t="s">
        <v>1923</v>
      </c>
      <c r="D456" s="173" t="s">
        <v>1866</v>
      </c>
      <c r="E456" s="189">
        <v>40000000</v>
      </c>
      <c r="F456" s="180"/>
      <c r="G456" s="180"/>
    </row>
    <row r="457" spans="1:7" ht="15.75" x14ac:dyDescent="0.25">
      <c r="A457" s="185">
        <v>426</v>
      </c>
      <c r="B457" s="192" t="s">
        <v>1868</v>
      </c>
      <c r="C457" s="187" t="s">
        <v>1923</v>
      </c>
      <c r="D457" s="173" t="s">
        <v>1866</v>
      </c>
      <c r="E457" s="189">
        <v>40000000</v>
      </c>
      <c r="F457" s="180"/>
      <c r="G457" s="180"/>
    </row>
    <row r="458" spans="1:7" ht="24" customHeight="1" x14ac:dyDescent="0.25">
      <c r="A458" s="185">
        <v>427</v>
      </c>
      <c r="B458" s="186" t="s">
        <v>1869</v>
      </c>
      <c r="C458" s="187" t="s">
        <v>1922</v>
      </c>
      <c r="D458" s="173" t="s">
        <v>1870</v>
      </c>
      <c r="E458" s="189">
        <v>40000000</v>
      </c>
      <c r="F458" s="180"/>
      <c r="G458" s="180"/>
    </row>
    <row r="459" spans="1:7" ht="22.5" customHeight="1" x14ac:dyDescent="0.25">
      <c r="A459" s="185">
        <v>428</v>
      </c>
      <c r="B459" s="186" t="s">
        <v>1871</v>
      </c>
      <c r="C459" s="187" t="s">
        <v>1922</v>
      </c>
      <c r="D459" s="173" t="s">
        <v>78</v>
      </c>
      <c r="E459" s="189">
        <v>40000000</v>
      </c>
      <c r="F459" s="180"/>
      <c r="G459" s="180"/>
    </row>
    <row r="460" spans="1:7" ht="23.25" customHeight="1" x14ac:dyDescent="0.25">
      <c r="A460" s="185">
        <v>429</v>
      </c>
      <c r="B460" s="186" t="s">
        <v>1872</v>
      </c>
      <c r="C460" s="187" t="s">
        <v>1922</v>
      </c>
      <c r="D460" s="173" t="s">
        <v>1021</v>
      </c>
      <c r="E460" s="189">
        <v>40000000</v>
      </c>
      <c r="F460" s="180"/>
      <c r="G460" s="180"/>
    </row>
    <row r="461" spans="1:7" ht="30" x14ac:dyDescent="0.25">
      <c r="A461" s="185">
        <v>430</v>
      </c>
      <c r="B461" s="206" t="s">
        <v>1873</v>
      </c>
      <c r="C461" s="187" t="s">
        <v>1926</v>
      </c>
      <c r="D461" s="173" t="s">
        <v>675</v>
      </c>
      <c r="E461" s="189">
        <v>40000000</v>
      </c>
      <c r="F461" s="180"/>
      <c r="G461" s="180"/>
    </row>
    <row r="462" spans="1:7" ht="30" x14ac:dyDescent="0.25">
      <c r="A462" s="185">
        <v>431</v>
      </c>
      <c r="B462" s="186" t="s">
        <v>1874</v>
      </c>
      <c r="C462" s="187" t="s">
        <v>1926</v>
      </c>
      <c r="D462" s="173" t="s">
        <v>675</v>
      </c>
      <c r="E462" s="189">
        <v>40000000</v>
      </c>
      <c r="F462" s="180"/>
      <c r="G462" s="180"/>
    </row>
    <row r="463" spans="1:7" ht="30" x14ac:dyDescent="0.25">
      <c r="A463" s="185">
        <v>432</v>
      </c>
      <c r="B463" s="186" t="s">
        <v>1875</v>
      </c>
      <c r="C463" s="187" t="s">
        <v>1926</v>
      </c>
      <c r="D463" s="173" t="s">
        <v>1014</v>
      </c>
      <c r="E463" s="189">
        <v>40000000</v>
      </c>
      <c r="F463" s="180"/>
      <c r="G463" s="180"/>
    </row>
    <row r="464" spans="1:7" ht="30" x14ac:dyDescent="0.25">
      <c r="A464" s="185">
        <v>433</v>
      </c>
      <c r="B464" s="186" t="s">
        <v>1876</v>
      </c>
      <c r="C464" s="187" t="s">
        <v>1926</v>
      </c>
      <c r="D464" s="173" t="s">
        <v>1018</v>
      </c>
      <c r="E464" s="189">
        <v>40000000</v>
      </c>
      <c r="F464" s="180"/>
      <c r="G464" s="180"/>
    </row>
    <row r="465" spans="1:7" ht="30" x14ac:dyDescent="0.25">
      <c r="A465" s="185">
        <v>434</v>
      </c>
      <c r="B465" s="186" t="s">
        <v>1877</v>
      </c>
      <c r="C465" s="187" t="s">
        <v>1926</v>
      </c>
      <c r="D465" s="173" t="s">
        <v>1022</v>
      </c>
      <c r="E465" s="189">
        <v>40000000</v>
      </c>
      <c r="F465" s="180"/>
      <c r="G465" s="180"/>
    </row>
    <row r="466" spans="1:7" ht="30" x14ac:dyDescent="0.25">
      <c r="A466" s="185">
        <v>435</v>
      </c>
      <c r="B466" s="186" t="s">
        <v>1878</v>
      </c>
      <c r="C466" s="187" t="s">
        <v>1926</v>
      </c>
      <c r="D466" s="173" t="s">
        <v>1866</v>
      </c>
      <c r="E466" s="189">
        <v>40000000</v>
      </c>
      <c r="F466" s="180"/>
      <c r="G466" s="180"/>
    </row>
    <row r="467" spans="1:7" ht="30" x14ac:dyDescent="0.25">
      <c r="A467" s="185">
        <v>436</v>
      </c>
      <c r="B467" s="186" t="s">
        <v>1575</v>
      </c>
      <c r="C467" s="187" t="s">
        <v>1926</v>
      </c>
      <c r="D467" s="173" t="s">
        <v>1022</v>
      </c>
      <c r="E467" s="189">
        <v>40000000</v>
      </c>
      <c r="F467" s="180"/>
      <c r="G467" s="180"/>
    </row>
    <row r="468" spans="1:7" ht="30" x14ac:dyDescent="0.25">
      <c r="A468" s="185">
        <v>437</v>
      </c>
      <c r="B468" s="186" t="s">
        <v>1879</v>
      </c>
      <c r="C468" s="187" t="s">
        <v>1926</v>
      </c>
      <c r="D468" s="173" t="s">
        <v>1022</v>
      </c>
      <c r="E468" s="189">
        <v>40000000</v>
      </c>
      <c r="F468" s="180"/>
      <c r="G468" s="180"/>
    </row>
    <row r="469" spans="1:7" ht="30" x14ac:dyDescent="0.25">
      <c r="A469" s="185">
        <v>438</v>
      </c>
      <c r="B469" s="186" t="s">
        <v>1880</v>
      </c>
      <c r="C469" s="187" t="s">
        <v>1926</v>
      </c>
      <c r="D469" s="173" t="s">
        <v>78</v>
      </c>
      <c r="E469" s="189">
        <v>40000000</v>
      </c>
      <c r="F469" s="180"/>
      <c r="G469" s="180"/>
    </row>
    <row r="470" spans="1:7" ht="30" x14ac:dyDescent="0.25">
      <c r="A470" s="185">
        <v>439</v>
      </c>
      <c r="B470" s="186" t="s">
        <v>1637</v>
      </c>
      <c r="C470" s="187" t="s">
        <v>1926</v>
      </c>
      <c r="D470" s="173" t="s">
        <v>1021</v>
      </c>
      <c r="E470" s="189">
        <v>40000000</v>
      </c>
      <c r="F470" s="180"/>
      <c r="G470" s="180"/>
    </row>
    <row r="471" spans="1:7" ht="30" x14ac:dyDescent="0.25">
      <c r="A471" s="185">
        <v>440</v>
      </c>
      <c r="B471" s="186" t="s">
        <v>1881</v>
      </c>
      <c r="C471" s="187" t="s">
        <v>1926</v>
      </c>
      <c r="D471" s="173" t="s">
        <v>1866</v>
      </c>
      <c r="E471" s="189">
        <v>40000000</v>
      </c>
      <c r="F471" s="207"/>
      <c r="G471" s="180"/>
    </row>
    <row r="472" spans="1:7" ht="30" x14ac:dyDescent="0.25">
      <c r="A472" s="185">
        <v>441</v>
      </c>
      <c r="B472" s="186" t="s">
        <v>1882</v>
      </c>
      <c r="C472" s="187" t="s">
        <v>1926</v>
      </c>
      <c r="D472" s="173" t="s">
        <v>1866</v>
      </c>
      <c r="E472" s="189">
        <v>40000000</v>
      </c>
      <c r="F472" s="180"/>
      <c r="G472" s="180"/>
    </row>
    <row r="473" spans="1:7" ht="30" x14ac:dyDescent="0.25">
      <c r="A473" s="185">
        <v>442</v>
      </c>
      <c r="B473" s="186" t="s">
        <v>1883</v>
      </c>
      <c r="C473" s="187" t="s">
        <v>1926</v>
      </c>
      <c r="D473" s="173" t="s">
        <v>1870</v>
      </c>
      <c r="E473" s="189">
        <v>40000000</v>
      </c>
      <c r="F473" s="180"/>
      <c r="G473" s="180"/>
    </row>
    <row r="474" spans="1:7" ht="30" x14ac:dyDescent="0.25">
      <c r="A474" s="185">
        <v>443</v>
      </c>
      <c r="B474" s="186" t="s">
        <v>1884</v>
      </c>
      <c r="C474" s="187" t="s">
        <v>1926</v>
      </c>
      <c r="D474" s="173" t="s">
        <v>1864</v>
      </c>
      <c r="E474" s="189">
        <v>40000000</v>
      </c>
      <c r="F474" s="180"/>
      <c r="G474" s="180"/>
    </row>
    <row r="475" spans="1:7" ht="30" x14ac:dyDescent="0.25">
      <c r="A475" s="185">
        <v>444</v>
      </c>
      <c r="B475" s="186" t="s">
        <v>1885</v>
      </c>
      <c r="C475" s="187" t="s">
        <v>1926</v>
      </c>
      <c r="D475" s="173" t="s">
        <v>1019</v>
      </c>
      <c r="E475" s="189">
        <v>40000000</v>
      </c>
      <c r="F475" s="180"/>
      <c r="G475" s="180"/>
    </row>
    <row r="476" spans="1:7" ht="23.25" customHeight="1" x14ac:dyDescent="0.25">
      <c r="A476" s="181" t="s">
        <v>1370</v>
      </c>
      <c r="B476" s="126" t="s">
        <v>1375</v>
      </c>
      <c r="C476" s="187"/>
      <c r="D476" s="173"/>
      <c r="E476" s="202">
        <f>SUM(E477:E481)</f>
        <v>200000000</v>
      </c>
      <c r="F476" s="180"/>
      <c r="G476" s="180"/>
    </row>
    <row r="477" spans="1:7" ht="24" customHeight="1" x14ac:dyDescent="0.25">
      <c r="A477" s="185">
        <v>445</v>
      </c>
      <c r="B477" s="192" t="s">
        <v>1886</v>
      </c>
      <c r="C477" s="187" t="s">
        <v>1922</v>
      </c>
      <c r="D477" s="173" t="s">
        <v>1887</v>
      </c>
      <c r="E477" s="189">
        <v>40000000</v>
      </c>
      <c r="F477" s="180"/>
      <c r="G477" s="180"/>
    </row>
    <row r="478" spans="1:7" ht="30" x14ac:dyDescent="0.25">
      <c r="A478" s="185">
        <v>446</v>
      </c>
      <c r="B478" s="186" t="s">
        <v>1888</v>
      </c>
      <c r="C478" s="193" t="s">
        <v>1926</v>
      </c>
      <c r="D478" s="190" t="s">
        <v>1026</v>
      </c>
      <c r="E478" s="189">
        <v>40000000</v>
      </c>
      <c r="F478" s="180"/>
      <c r="G478" s="180"/>
    </row>
    <row r="479" spans="1:7" ht="30" x14ac:dyDescent="0.25">
      <c r="A479" s="185">
        <v>447</v>
      </c>
      <c r="B479" s="186" t="s">
        <v>1889</v>
      </c>
      <c r="C479" s="193" t="s">
        <v>1926</v>
      </c>
      <c r="D479" s="190" t="s">
        <v>1890</v>
      </c>
      <c r="E479" s="189">
        <v>40000000</v>
      </c>
      <c r="F479" s="180"/>
      <c r="G479" s="180"/>
    </row>
    <row r="480" spans="1:7" ht="15.75" x14ac:dyDescent="0.25">
      <c r="A480" s="185">
        <v>448</v>
      </c>
      <c r="B480" s="192" t="s">
        <v>1891</v>
      </c>
      <c r="C480" s="187" t="s">
        <v>1923</v>
      </c>
      <c r="D480" s="173" t="s">
        <v>1026</v>
      </c>
      <c r="E480" s="189">
        <v>40000000</v>
      </c>
      <c r="F480" s="180"/>
      <c r="G480" s="180"/>
    </row>
    <row r="481" spans="1:7" ht="15.75" x14ac:dyDescent="0.25">
      <c r="A481" s="185">
        <v>449</v>
      </c>
      <c r="B481" s="192" t="s">
        <v>1892</v>
      </c>
      <c r="C481" s="187" t="s">
        <v>1923</v>
      </c>
      <c r="D481" s="173" t="s">
        <v>1044</v>
      </c>
      <c r="E481" s="189">
        <v>40000000</v>
      </c>
      <c r="F481" s="180"/>
      <c r="G481" s="180"/>
    </row>
    <row r="482" spans="1:7" ht="26.25" customHeight="1" x14ac:dyDescent="0.25">
      <c r="A482" s="181" t="s">
        <v>1372</v>
      </c>
      <c r="B482" s="126" t="s">
        <v>1377</v>
      </c>
      <c r="C482" s="187"/>
      <c r="D482" s="173"/>
      <c r="E482" s="202">
        <f>SUM(E483:E494)</f>
        <v>480000000</v>
      </c>
      <c r="F482" s="180"/>
      <c r="G482" s="180"/>
    </row>
    <row r="483" spans="1:7" ht="30" x14ac:dyDescent="0.25">
      <c r="A483" s="185">
        <v>450</v>
      </c>
      <c r="B483" s="186" t="s">
        <v>1893</v>
      </c>
      <c r="C483" s="193" t="s">
        <v>1926</v>
      </c>
      <c r="D483" s="190" t="s">
        <v>1894</v>
      </c>
      <c r="E483" s="189">
        <v>40000000</v>
      </c>
      <c r="F483" s="180"/>
      <c r="G483" s="180"/>
    </row>
    <row r="484" spans="1:7" ht="30" x14ac:dyDescent="0.25">
      <c r="A484" s="185">
        <v>451</v>
      </c>
      <c r="B484" s="186" t="s">
        <v>1895</v>
      </c>
      <c r="C484" s="193" t="s">
        <v>1926</v>
      </c>
      <c r="D484" s="190" t="s">
        <v>1894</v>
      </c>
      <c r="E484" s="189">
        <v>40000000</v>
      </c>
      <c r="F484" s="180"/>
      <c r="G484" s="180"/>
    </row>
    <row r="485" spans="1:7" ht="30" x14ac:dyDescent="0.25">
      <c r="A485" s="185">
        <v>452</v>
      </c>
      <c r="B485" s="186" t="s">
        <v>857</v>
      </c>
      <c r="C485" s="193" t="s">
        <v>1926</v>
      </c>
      <c r="D485" s="190" t="s">
        <v>675</v>
      </c>
      <c r="E485" s="189">
        <v>40000000</v>
      </c>
      <c r="F485" s="180"/>
      <c r="G485" s="180"/>
    </row>
    <row r="486" spans="1:7" ht="30" x14ac:dyDescent="0.25">
      <c r="A486" s="185">
        <v>453</v>
      </c>
      <c r="B486" s="186" t="s">
        <v>1896</v>
      </c>
      <c r="C486" s="193" t="s">
        <v>1926</v>
      </c>
      <c r="D486" s="190" t="s">
        <v>1897</v>
      </c>
      <c r="E486" s="189">
        <v>40000000</v>
      </c>
      <c r="F486" s="180"/>
      <c r="G486" s="180"/>
    </row>
    <row r="487" spans="1:7" ht="30" x14ac:dyDescent="0.25">
      <c r="A487" s="185">
        <v>454</v>
      </c>
      <c r="B487" s="186" t="s">
        <v>1898</v>
      </c>
      <c r="C487" s="193" t="s">
        <v>1926</v>
      </c>
      <c r="D487" s="190" t="s">
        <v>1897</v>
      </c>
      <c r="E487" s="189">
        <v>40000000</v>
      </c>
      <c r="F487" s="180"/>
      <c r="G487" s="180"/>
    </row>
    <row r="488" spans="1:7" ht="30" x14ac:dyDescent="0.25">
      <c r="A488" s="185">
        <v>455</v>
      </c>
      <c r="B488" s="186" t="s">
        <v>1899</v>
      </c>
      <c r="C488" s="193" t="s">
        <v>1926</v>
      </c>
      <c r="D488" s="190" t="s">
        <v>1897</v>
      </c>
      <c r="E488" s="189">
        <v>40000000</v>
      </c>
      <c r="F488" s="180"/>
      <c r="G488" s="180"/>
    </row>
    <row r="489" spans="1:7" ht="30" x14ac:dyDescent="0.25">
      <c r="A489" s="185">
        <v>456</v>
      </c>
      <c r="B489" s="186" t="s">
        <v>1900</v>
      </c>
      <c r="C489" s="193" t="s">
        <v>1926</v>
      </c>
      <c r="D489" s="190" t="s">
        <v>1107</v>
      </c>
      <c r="E489" s="189">
        <v>40000000</v>
      </c>
      <c r="F489" s="180"/>
      <c r="G489" s="180"/>
    </row>
    <row r="490" spans="1:7" ht="30" x14ac:dyDescent="0.25">
      <c r="A490" s="185">
        <v>457</v>
      </c>
      <c r="B490" s="186" t="s">
        <v>1901</v>
      </c>
      <c r="C490" s="193" t="s">
        <v>1926</v>
      </c>
      <c r="D490" s="190" t="s">
        <v>1902</v>
      </c>
      <c r="E490" s="189">
        <v>40000000</v>
      </c>
      <c r="F490" s="180"/>
      <c r="G490" s="180"/>
    </row>
    <row r="491" spans="1:7" ht="30" x14ac:dyDescent="0.25">
      <c r="A491" s="185">
        <v>458</v>
      </c>
      <c r="B491" s="186" t="s">
        <v>77</v>
      </c>
      <c r="C491" s="193" t="s">
        <v>1926</v>
      </c>
      <c r="D491" s="190" t="s">
        <v>1903</v>
      </c>
      <c r="E491" s="189">
        <v>40000000</v>
      </c>
      <c r="F491" s="180"/>
      <c r="G491" s="180"/>
    </row>
    <row r="492" spans="1:7" ht="30" x14ac:dyDescent="0.25">
      <c r="A492" s="185">
        <v>459</v>
      </c>
      <c r="B492" s="186" t="s">
        <v>1904</v>
      </c>
      <c r="C492" s="193" t="s">
        <v>1926</v>
      </c>
      <c r="D492" s="190" t="s">
        <v>1905</v>
      </c>
      <c r="E492" s="189">
        <v>40000000</v>
      </c>
      <c r="F492" s="180"/>
      <c r="G492" s="180"/>
    </row>
    <row r="493" spans="1:7" ht="15.75" x14ac:dyDescent="0.25">
      <c r="A493" s="185">
        <v>460</v>
      </c>
      <c r="B493" s="186" t="s">
        <v>1906</v>
      </c>
      <c r="C493" s="187" t="s">
        <v>1923</v>
      </c>
      <c r="D493" s="173" t="s">
        <v>1907</v>
      </c>
      <c r="E493" s="189">
        <v>40000000</v>
      </c>
      <c r="F493" s="180"/>
      <c r="G493" s="180"/>
    </row>
    <row r="494" spans="1:7" ht="15.75" x14ac:dyDescent="0.25">
      <c r="A494" s="185">
        <v>461</v>
      </c>
      <c r="B494" s="186" t="s">
        <v>1908</v>
      </c>
      <c r="C494" s="187" t="s">
        <v>1923</v>
      </c>
      <c r="D494" s="173" t="s">
        <v>1907</v>
      </c>
      <c r="E494" s="189">
        <v>40000000</v>
      </c>
      <c r="F494" s="180"/>
      <c r="G494" s="180"/>
    </row>
    <row r="495" spans="1:7" ht="25.5" customHeight="1" x14ac:dyDescent="0.25">
      <c r="A495" s="181" t="s">
        <v>1374</v>
      </c>
      <c r="B495" s="126" t="s">
        <v>1909</v>
      </c>
      <c r="C495" s="187"/>
      <c r="D495" s="173"/>
      <c r="E495" s="202">
        <f>E496+E497+E498</f>
        <v>120000000</v>
      </c>
      <c r="F495" s="180"/>
      <c r="G495" s="180"/>
    </row>
    <row r="496" spans="1:7" ht="15.75" x14ac:dyDescent="0.25">
      <c r="A496" s="185">
        <v>462</v>
      </c>
      <c r="B496" s="186" t="s">
        <v>1910</v>
      </c>
      <c r="C496" s="187" t="s">
        <v>1923</v>
      </c>
      <c r="D496" s="173" t="s">
        <v>1191</v>
      </c>
      <c r="E496" s="189">
        <v>40000000</v>
      </c>
      <c r="F496" s="180"/>
      <c r="G496" s="180"/>
    </row>
    <row r="497" spans="1:7" ht="24" customHeight="1" x14ac:dyDescent="0.25">
      <c r="A497" s="185">
        <v>463</v>
      </c>
      <c r="B497" s="186" t="s">
        <v>507</v>
      </c>
      <c r="C497" s="187" t="s">
        <v>1922</v>
      </c>
      <c r="D497" s="173" t="s">
        <v>1149</v>
      </c>
      <c r="E497" s="189">
        <v>40000000</v>
      </c>
      <c r="F497" s="180"/>
      <c r="G497" s="180"/>
    </row>
    <row r="498" spans="1:7" ht="30" x14ac:dyDescent="0.25">
      <c r="A498" s="185">
        <v>464</v>
      </c>
      <c r="B498" s="186" t="s">
        <v>1911</v>
      </c>
      <c r="C498" s="187" t="s">
        <v>1926</v>
      </c>
      <c r="D498" s="173" t="s">
        <v>1143</v>
      </c>
      <c r="E498" s="189">
        <v>40000000</v>
      </c>
      <c r="F498" s="180"/>
      <c r="G498" s="180"/>
    </row>
    <row r="499" spans="1:7" s="8" customFormat="1" ht="23.25" customHeight="1" x14ac:dyDescent="0.25">
      <c r="A499" s="181" t="s">
        <v>1322</v>
      </c>
      <c r="B499" s="182" t="s">
        <v>1323</v>
      </c>
      <c r="C499" s="208"/>
      <c r="D499" s="177"/>
      <c r="E499" s="209">
        <f>E500+E515+E549+E555+E563+E571+E575+E596+E723+E844+E889+E911+E1007+E1022+E1093+E1116+E1122+E1182+E1253+E1272+E1285+E1297+E1353+E1380+E1386+E1401+E1438+E1502</f>
        <v>8960000000</v>
      </c>
      <c r="F499" s="209">
        <f>F500+F515+F549+F555+F563+F571+F575+F596+F723+F844+F889+F911+F1007+F1022+F1093+F1116+F1122+F1182+F1253+F1272+F1285+F1297+F1353+F1380+F1386+F1401+F1438+F1502</f>
        <v>16760000000</v>
      </c>
      <c r="G499" s="210"/>
    </row>
    <row r="500" spans="1:7" s="3" customFormat="1" ht="24.75" customHeight="1" x14ac:dyDescent="0.25">
      <c r="A500" s="79" t="s">
        <v>1324</v>
      </c>
      <c r="B500" s="126" t="s">
        <v>1325</v>
      </c>
      <c r="C500" s="211"/>
      <c r="D500" s="212"/>
      <c r="E500" s="213">
        <f>SUM(E501:E514)</f>
        <v>0</v>
      </c>
      <c r="F500" s="213">
        <f>SUM(F501:F514)</f>
        <v>280000000</v>
      </c>
      <c r="G500" s="115"/>
    </row>
    <row r="501" spans="1:7" ht="30" x14ac:dyDescent="0.25">
      <c r="A501" s="214">
        <v>1</v>
      </c>
      <c r="B501" s="215" t="s">
        <v>8</v>
      </c>
      <c r="C501" s="187" t="s">
        <v>1926</v>
      </c>
      <c r="D501" s="214" t="s">
        <v>9</v>
      </c>
      <c r="E501" s="216"/>
      <c r="F501" s="216">
        <v>20000000</v>
      </c>
      <c r="G501" s="217"/>
    </row>
    <row r="502" spans="1:7" ht="15.75" x14ac:dyDescent="0.25">
      <c r="A502" s="214">
        <v>2</v>
      </c>
      <c r="B502" s="215" t="s">
        <v>10</v>
      </c>
      <c r="C502" s="187" t="s">
        <v>1923</v>
      </c>
      <c r="D502" s="214" t="s">
        <v>11</v>
      </c>
      <c r="E502" s="216"/>
      <c r="F502" s="216">
        <v>20000000</v>
      </c>
      <c r="G502" s="217"/>
    </row>
    <row r="503" spans="1:7" ht="30" x14ac:dyDescent="0.25">
      <c r="A503" s="214">
        <v>3</v>
      </c>
      <c r="B503" s="215" t="s">
        <v>12</v>
      </c>
      <c r="C503" s="187" t="s">
        <v>1926</v>
      </c>
      <c r="D503" s="214" t="s">
        <v>13</v>
      </c>
      <c r="E503" s="216"/>
      <c r="F503" s="216">
        <v>20000000</v>
      </c>
      <c r="G503" s="217"/>
    </row>
    <row r="504" spans="1:7" ht="30" x14ac:dyDescent="0.25">
      <c r="A504" s="214">
        <v>4</v>
      </c>
      <c r="B504" s="215" t="s">
        <v>14</v>
      </c>
      <c r="C504" s="187" t="s">
        <v>1926</v>
      </c>
      <c r="D504" s="214" t="s">
        <v>15</v>
      </c>
      <c r="E504" s="216"/>
      <c r="F504" s="216">
        <v>20000000</v>
      </c>
      <c r="G504" s="217"/>
    </row>
    <row r="505" spans="1:7" ht="30" x14ac:dyDescent="0.25">
      <c r="A505" s="214">
        <v>5</v>
      </c>
      <c r="B505" s="215" t="s">
        <v>16</v>
      </c>
      <c r="C505" s="187" t="s">
        <v>1926</v>
      </c>
      <c r="D505" s="214" t="s">
        <v>17</v>
      </c>
      <c r="E505" s="216"/>
      <c r="F505" s="216">
        <v>20000000</v>
      </c>
      <c r="G505" s="217"/>
    </row>
    <row r="506" spans="1:7" ht="30" x14ac:dyDescent="0.25">
      <c r="A506" s="214">
        <v>6</v>
      </c>
      <c r="B506" s="215" t="s">
        <v>18</v>
      </c>
      <c r="C506" s="187" t="s">
        <v>1926</v>
      </c>
      <c r="D506" s="214" t="s">
        <v>17</v>
      </c>
      <c r="E506" s="216"/>
      <c r="F506" s="216">
        <v>20000000</v>
      </c>
      <c r="G506" s="217"/>
    </row>
    <row r="507" spans="1:7" ht="30" x14ac:dyDescent="0.25">
      <c r="A507" s="214">
        <v>7</v>
      </c>
      <c r="B507" s="215" t="s">
        <v>19</v>
      </c>
      <c r="C507" s="187" t="s">
        <v>1926</v>
      </c>
      <c r="D507" s="214" t="s">
        <v>20</v>
      </c>
      <c r="E507" s="216"/>
      <c r="F507" s="216">
        <v>20000000</v>
      </c>
      <c r="G507" s="217"/>
    </row>
    <row r="508" spans="1:7" ht="30" x14ac:dyDescent="0.25">
      <c r="A508" s="214">
        <v>8</v>
      </c>
      <c r="B508" s="215" t="s">
        <v>21</v>
      </c>
      <c r="C508" s="187" t="s">
        <v>1926</v>
      </c>
      <c r="D508" s="214" t="s">
        <v>22</v>
      </c>
      <c r="E508" s="216"/>
      <c r="F508" s="216">
        <v>20000000</v>
      </c>
      <c r="G508" s="217"/>
    </row>
    <row r="509" spans="1:7" ht="30" x14ac:dyDescent="0.25">
      <c r="A509" s="214">
        <v>9</v>
      </c>
      <c r="B509" s="215" t="s">
        <v>23</v>
      </c>
      <c r="C509" s="187" t="s">
        <v>1926</v>
      </c>
      <c r="D509" s="214" t="s">
        <v>24</v>
      </c>
      <c r="E509" s="216"/>
      <c r="F509" s="216">
        <v>20000000</v>
      </c>
      <c r="G509" s="217"/>
    </row>
    <row r="510" spans="1:7" ht="30" x14ac:dyDescent="0.25">
      <c r="A510" s="214">
        <v>10</v>
      </c>
      <c r="B510" s="215" t="s">
        <v>25</v>
      </c>
      <c r="C510" s="187" t="s">
        <v>1926</v>
      </c>
      <c r="D510" s="214" t="s">
        <v>24</v>
      </c>
      <c r="E510" s="216"/>
      <c r="F510" s="216">
        <v>20000000</v>
      </c>
      <c r="G510" s="217"/>
    </row>
    <row r="511" spans="1:7" ht="30" x14ac:dyDescent="0.25">
      <c r="A511" s="214">
        <v>11</v>
      </c>
      <c r="B511" s="215" t="s">
        <v>26</v>
      </c>
      <c r="C511" s="187" t="s">
        <v>1926</v>
      </c>
      <c r="D511" s="214" t="s">
        <v>24</v>
      </c>
      <c r="E511" s="216"/>
      <c r="F511" s="216">
        <v>20000000</v>
      </c>
      <c r="G511" s="218"/>
    </row>
    <row r="512" spans="1:7" ht="30" x14ac:dyDescent="0.25">
      <c r="A512" s="214">
        <v>12</v>
      </c>
      <c r="B512" s="219" t="s">
        <v>27</v>
      </c>
      <c r="C512" s="187" t="s">
        <v>1926</v>
      </c>
      <c r="D512" s="220" t="s">
        <v>28</v>
      </c>
      <c r="E512" s="221"/>
      <c r="F512" s="221">
        <v>20000000</v>
      </c>
      <c r="G512" s="222"/>
    </row>
    <row r="513" spans="1:7" ht="30" x14ac:dyDescent="0.25">
      <c r="A513" s="214">
        <v>13</v>
      </c>
      <c r="B513" s="219" t="s">
        <v>29</v>
      </c>
      <c r="C513" s="187" t="s">
        <v>1926</v>
      </c>
      <c r="D513" s="220" t="s">
        <v>30</v>
      </c>
      <c r="E513" s="221"/>
      <c r="F513" s="221">
        <v>20000000</v>
      </c>
      <c r="G513" s="114"/>
    </row>
    <row r="514" spans="1:7" ht="30" x14ac:dyDescent="0.25">
      <c r="A514" s="214">
        <v>14</v>
      </c>
      <c r="B514" s="219" t="s">
        <v>31</v>
      </c>
      <c r="C514" s="187" t="s">
        <v>1926</v>
      </c>
      <c r="D514" s="220" t="s">
        <v>32</v>
      </c>
      <c r="E514" s="221"/>
      <c r="F514" s="221">
        <v>20000000</v>
      </c>
      <c r="G514" s="114"/>
    </row>
    <row r="515" spans="1:7" ht="25.5" customHeight="1" x14ac:dyDescent="0.25">
      <c r="A515" s="223" t="s">
        <v>1326</v>
      </c>
      <c r="B515" s="224" t="s">
        <v>1327</v>
      </c>
      <c r="C515" s="225"/>
      <c r="D515" s="225"/>
      <c r="E515" s="226">
        <f>SUM(E516:E548)</f>
        <v>440000000</v>
      </c>
      <c r="F515" s="226">
        <f>SUM(F516:F548)</f>
        <v>440000000</v>
      </c>
      <c r="G515" s="227"/>
    </row>
    <row r="516" spans="1:7" ht="30" x14ac:dyDescent="0.25">
      <c r="A516" s="228">
        <v>15</v>
      </c>
      <c r="B516" s="229" t="s">
        <v>33</v>
      </c>
      <c r="C516" s="187" t="s">
        <v>1926</v>
      </c>
      <c r="D516" s="230" t="s">
        <v>34</v>
      </c>
      <c r="E516" s="231">
        <v>40000000</v>
      </c>
      <c r="F516" s="232"/>
      <c r="G516" s="114"/>
    </row>
    <row r="517" spans="1:7" ht="30" x14ac:dyDescent="0.25">
      <c r="A517" s="228">
        <v>16</v>
      </c>
      <c r="B517" s="229" t="s">
        <v>35</v>
      </c>
      <c r="C517" s="187" t="s">
        <v>1926</v>
      </c>
      <c r="D517" s="230" t="s">
        <v>36</v>
      </c>
      <c r="E517" s="231">
        <v>40000000</v>
      </c>
      <c r="F517" s="232"/>
      <c r="G517" s="114"/>
    </row>
    <row r="518" spans="1:7" ht="30" x14ac:dyDescent="0.25">
      <c r="A518" s="228">
        <v>17</v>
      </c>
      <c r="B518" s="229" t="s">
        <v>37</v>
      </c>
      <c r="C518" s="187" t="s">
        <v>1926</v>
      </c>
      <c r="D518" s="230" t="s">
        <v>36</v>
      </c>
      <c r="E518" s="231">
        <v>40000000</v>
      </c>
      <c r="F518" s="232"/>
      <c r="G518" s="114"/>
    </row>
    <row r="519" spans="1:7" ht="30" x14ac:dyDescent="0.25">
      <c r="A519" s="228">
        <v>18</v>
      </c>
      <c r="B519" s="229" t="s">
        <v>38</v>
      </c>
      <c r="C519" s="187" t="s">
        <v>1926</v>
      </c>
      <c r="D519" s="230" t="s">
        <v>39</v>
      </c>
      <c r="E519" s="231">
        <v>40000000</v>
      </c>
      <c r="F519" s="233"/>
      <c r="G519" s="114"/>
    </row>
    <row r="520" spans="1:7" ht="30" x14ac:dyDescent="0.25">
      <c r="A520" s="228">
        <v>19</v>
      </c>
      <c r="B520" s="229" t="s">
        <v>40</v>
      </c>
      <c r="C520" s="187" t="s">
        <v>1926</v>
      </c>
      <c r="D520" s="230" t="s">
        <v>39</v>
      </c>
      <c r="E520" s="234"/>
      <c r="F520" s="231">
        <v>20000000</v>
      </c>
      <c r="G520" s="114"/>
    </row>
    <row r="521" spans="1:7" ht="30" x14ac:dyDescent="0.25">
      <c r="A521" s="228">
        <v>20</v>
      </c>
      <c r="B521" s="229" t="s">
        <v>41</v>
      </c>
      <c r="C521" s="187" t="s">
        <v>1926</v>
      </c>
      <c r="D521" s="230" t="s">
        <v>42</v>
      </c>
      <c r="E521" s="233"/>
      <c r="F521" s="232">
        <v>20000000</v>
      </c>
      <c r="G521" s="114"/>
    </row>
    <row r="522" spans="1:7" ht="30" x14ac:dyDescent="0.25">
      <c r="A522" s="228">
        <v>21</v>
      </c>
      <c r="B522" s="229" t="s">
        <v>43</v>
      </c>
      <c r="C522" s="187" t="s">
        <v>1926</v>
      </c>
      <c r="D522" s="230" t="s">
        <v>44</v>
      </c>
      <c r="E522" s="233"/>
      <c r="F522" s="232">
        <v>20000000</v>
      </c>
      <c r="G522" s="114"/>
    </row>
    <row r="523" spans="1:7" ht="30" x14ac:dyDescent="0.25">
      <c r="A523" s="228">
        <v>22</v>
      </c>
      <c r="B523" s="229" t="s">
        <v>45</v>
      </c>
      <c r="C523" s="187" t="s">
        <v>1926</v>
      </c>
      <c r="D523" s="230" t="s">
        <v>44</v>
      </c>
      <c r="E523" s="233"/>
      <c r="F523" s="232">
        <v>20000000</v>
      </c>
      <c r="G523" s="235"/>
    </row>
    <row r="524" spans="1:7" ht="30" x14ac:dyDescent="0.25">
      <c r="A524" s="228">
        <v>23</v>
      </c>
      <c r="B524" s="229" t="s">
        <v>46</v>
      </c>
      <c r="C524" s="187" t="s">
        <v>1926</v>
      </c>
      <c r="D524" s="230" t="s">
        <v>47</v>
      </c>
      <c r="E524" s="231">
        <v>40000000</v>
      </c>
      <c r="F524" s="232"/>
      <c r="G524" s="114"/>
    </row>
    <row r="525" spans="1:7" ht="30" x14ac:dyDescent="0.25">
      <c r="A525" s="228">
        <v>24</v>
      </c>
      <c r="B525" s="229" t="s">
        <v>48</v>
      </c>
      <c r="C525" s="187" t="s">
        <v>1926</v>
      </c>
      <c r="D525" s="230" t="s">
        <v>47</v>
      </c>
      <c r="E525" s="234"/>
      <c r="F525" s="231">
        <v>20000000</v>
      </c>
      <c r="G525" s="114"/>
    </row>
    <row r="526" spans="1:7" ht="30" x14ac:dyDescent="0.25">
      <c r="A526" s="228">
        <v>25</v>
      </c>
      <c r="B526" s="229" t="s">
        <v>49</v>
      </c>
      <c r="C526" s="187" t="s">
        <v>1926</v>
      </c>
      <c r="D526" s="230" t="s">
        <v>50</v>
      </c>
      <c r="E526" s="233"/>
      <c r="F526" s="232">
        <v>20000000</v>
      </c>
      <c r="G526" s="114"/>
    </row>
    <row r="527" spans="1:7" s="8" customFormat="1" ht="23.25" customHeight="1" x14ac:dyDescent="0.25">
      <c r="A527" s="228">
        <v>26</v>
      </c>
      <c r="B527" s="229" t="s">
        <v>51</v>
      </c>
      <c r="C527" s="187" t="s">
        <v>1922</v>
      </c>
      <c r="D527" s="230" t="s">
        <v>50</v>
      </c>
      <c r="E527" s="233"/>
      <c r="F527" s="232">
        <v>20000000</v>
      </c>
      <c r="G527" s="114"/>
    </row>
    <row r="528" spans="1:7" s="8" customFormat="1" ht="31.5" x14ac:dyDescent="0.25">
      <c r="A528" s="228">
        <v>27</v>
      </c>
      <c r="B528" s="236" t="s">
        <v>1218</v>
      </c>
      <c r="C528" s="187" t="s">
        <v>1922</v>
      </c>
      <c r="D528" s="230" t="s">
        <v>52</v>
      </c>
      <c r="E528" s="233"/>
      <c r="F528" s="232">
        <v>20000000</v>
      </c>
      <c r="G528" s="114"/>
    </row>
    <row r="529" spans="1:7" ht="30" x14ac:dyDescent="0.25">
      <c r="A529" s="228">
        <v>28</v>
      </c>
      <c r="B529" s="229" t="s">
        <v>53</v>
      </c>
      <c r="C529" s="187" t="s">
        <v>1926</v>
      </c>
      <c r="D529" s="230" t="s">
        <v>54</v>
      </c>
      <c r="E529" s="233"/>
      <c r="F529" s="232">
        <v>20000000</v>
      </c>
      <c r="G529" s="114"/>
    </row>
    <row r="530" spans="1:7" ht="30" x14ac:dyDescent="0.25">
      <c r="A530" s="228">
        <v>29</v>
      </c>
      <c r="B530" s="229" t="s">
        <v>55</v>
      </c>
      <c r="C530" s="187" t="s">
        <v>1926</v>
      </c>
      <c r="D530" s="230" t="s">
        <v>56</v>
      </c>
      <c r="E530" s="231">
        <v>40000000</v>
      </c>
      <c r="F530" s="232"/>
      <c r="G530" s="114"/>
    </row>
    <row r="531" spans="1:7" ht="30" x14ac:dyDescent="0.25">
      <c r="A531" s="228">
        <v>30</v>
      </c>
      <c r="B531" s="229" t="s">
        <v>57</v>
      </c>
      <c r="C531" s="187" t="s">
        <v>1926</v>
      </c>
      <c r="D531" s="230" t="s">
        <v>56</v>
      </c>
      <c r="E531" s="231"/>
      <c r="F531" s="232">
        <v>20000000</v>
      </c>
      <c r="G531" s="114"/>
    </row>
    <row r="532" spans="1:7" ht="30" x14ac:dyDescent="0.25">
      <c r="A532" s="228">
        <v>31</v>
      </c>
      <c r="B532" s="229" t="s">
        <v>58</v>
      </c>
      <c r="C532" s="187" t="s">
        <v>1926</v>
      </c>
      <c r="D532" s="230" t="s">
        <v>56</v>
      </c>
      <c r="E532" s="231">
        <v>40000000</v>
      </c>
      <c r="F532" s="232"/>
      <c r="G532" s="114"/>
    </row>
    <row r="533" spans="1:7" ht="30" x14ac:dyDescent="0.25">
      <c r="A533" s="228">
        <v>32</v>
      </c>
      <c r="B533" s="229" t="s">
        <v>59</v>
      </c>
      <c r="C533" s="187" t="s">
        <v>1926</v>
      </c>
      <c r="D533" s="230" t="s">
        <v>60</v>
      </c>
      <c r="E533" s="231"/>
      <c r="F533" s="232">
        <v>20000000</v>
      </c>
      <c r="G533" s="114"/>
    </row>
    <row r="534" spans="1:7" ht="30" x14ac:dyDescent="0.25">
      <c r="A534" s="228">
        <v>33</v>
      </c>
      <c r="B534" s="229" t="s">
        <v>61</v>
      </c>
      <c r="C534" s="187" t="s">
        <v>1926</v>
      </c>
      <c r="D534" s="230" t="s">
        <v>62</v>
      </c>
      <c r="E534" s="231"/>
      <c r="F534" s="232">
        <v>20000000</v>
      </c>
      <c r="G534" s="114"/>
    </row>
    <row r="535" spans="1:7" ht="30" x14ac:dyDescent="0.25">
      <c r="A535" s="228">
        <v>34</v>
      </c>
      <c r="B535" s="229" t="s">
        <v>58</v>
      </c>
      <c r="C535" s="187" t="s">
        <v>1926</v>
      </c>
      <c r="D535" s="230" t="s">
        <v>62</v>
      </c>
      <c r="E535" s="231">
        <v>40000000</v>
      </c>
      <c r="F535" s="232"/>
      <c r="G535" s="114"/>
    </row>
    <row r="536" spans="1:7" ht="30" x14ac:dyDescent="0.25">
      <c r="A536" s="228">
        <v>35</v>
      </c>
      <c r="B536" s="229" t="s">
        <v>63</v>
      </c>
      <c r="C536" s="187" t="s">
        <v>1926</v>
      </c>
      <c r="D536" s="230" t="s">
        <v>62</v>
      </c>
      <c r="E536" s="231"/>
      <c r="F536" s="231">
        <v>20000000</v>
      </c>
      <c r="G536" s="114"/>
    </row>
    <row r="537" spans="1:7" ht="30" x14ac:dyDescent="0.25">
      <c r="A537" s="228">
        <v>36</v>
      </c>
      <c r="B537" s="229" t="s">
        <v>64</v>
      </c>
      <c r="C537" s="187" t="s">
        <v>1926</v>
      </c>
      <c r="D537" s="230" t="s">
        <v>65</v>
      </c>
      <c r="E537" s="231">
        <v>40000000</v>
      </c>
      <c r="F537" s="232"/>
      <c r="G537" s="114"/>
    </row>
    <row r="538" spans="1:7" ht="30" x14ac:dyDescent="0.25">
      <c r="A538" s="228">
        <v>37</v>
      </c>
      <c r="B538" s="229" t="s">
        <v>66</v>
      </c>
      <c r="C538" s="187" t="s">
        <v>1926</v>
      </c>
      <c r="D538" s="230" t="s">
        <v>65</v>
      </c>
      <c r="E538" s="234">
        <v>40000000</v>
      </c>
      <c r="F538" s="233"/>
      <c r="G538" s="114"/>
    </row>
    <row r="539" spans="1:7" ht="30" x14ac:dyDescent="0.25">
      <c r="A539" s="228">
        <v>38</v>
      </c>
      <c r="B539" s="229" t="s">
        <v>67</v>
      </c>
      <c r="C539" s="187" t="s">
        <v>1926</v>
      </c>
      <c r="D539" s="230" t="s">
        <v>68</v>
      </c>
      <c r="E539" s="233"/>
      <c r="F539" s="232">
        <v>20000000</v>
      </c>
      <c r="G539" s="114"/>
    </row>
    <row r="540" spans="1:7" ht="30" x14ac:dyDescent="0.25">
      <c r="A540" s="228">
        <v>39</v>
      </c>
      <c r="B540" s="229" t="s">
        <v>69</v>
      </c>
      <c r="C540" s="187" t="s">
        <v>1926</v>
      </c>
      <c r="D540" s="230" t="s">
        <v>70</v>
      </c>
      <c r="E540" s="234"/>
      <c r="F540" s="237">
        <v>20000000</v>
      </c>
      <c r="G540" s="114"/>
    </row>
    <row r="541" spans="1:7" ht="30" x14ac:dyDescent="0.25">
      <c r="A541" s="228">
        <v>40</v>
      </c>
      <c r="B541" s="229" t="s">
        <v>71</v>
      </c>
      <c r="C541" s="187" t="s">
        <v>1926</v>
      </c>
      <c r="D541" s="230" t="s">
        <v>56</v>
      </c>
      <c r="E541" s="237"/>
      <c r="F541" s="232">
        <v>20000000</v>
      </c>
      <c r="G541" s="114"/>
    </row>
    <row r="542" spans="1:7" ht="30" x14ac:dyDescent="0.25">
      <c r="A542" s="228">
        <v>41</v>
      </c>
      <c r="B542" s="229" t="s">
        <v>72</v>
      </c>
      <c r="C542" s="187" t="s">
        <v>1926</v>
      </c>
      <c r="D542" s="230" t="s">
        <v>73</v>
      </c>
      <c r="E542" s="237"/>
      <c r="F542" s="232">
        <v>20000000</v>
      </c>
      <c r="G542" s="114"/>
    </row>
    <row r="543" spans="1:7" ht="30" x14ac:dyDescent="0.25">
      <c r="A543" s="228">
        <v>42</v>
      </c>
      <c r="B543" s="229" t="s">
        <v>74</v>
      </c>
      <c r="C543" s="187" t="s">
        <v>1926</v>
      </c>
      <c r="D543" s="230" t="s">
        <v>73</v>
      </c>
      <c r="E543" s="234"/>
      <c r="F543" s="231">
        <v>20000000</v>
      </c>
      <c r="G543" s="114"/>
    </row>
    <row r="544" spans="1:7" ht="30" x14ac:dyDescent="0.25">
      <c r="A544" s="228">
        <v>43</v>
      </c>
      <c r="B544" s="229" t="s">
        <v>75</v>
      </c>
      <c r="C544" s="187" t="s">
        <v>1926</v>
      </c>
      <c r="D544" s="230" t="s">
        <v>76</v>
      </c>
      <c r="E544" s="234"/>
      <c r="F544" s="231">
        <v>20000000</v>
      </c>
      <c r="G544" s="114"/>
    </row>
    <row r="545" spans="1:7" ht="30" x14ac:dyDescent="0.25">
      <c r="A545" s="228">
        <v>44</v>
      </c>
      <c r="B545" s="229" t="s">
        <v>77</v>
      </c>
      <c r="C545" s="187" t="s">
        <v>1926</v>
      </c>
      <c r="D545" s="230" t="s">
        <v>78</v>
      </c>
      <c r="E545" s="233"/>
      <c r="F545" s="232">
        <v>20000000</v>
      </c>
      <c r="G545" s="114"/>
    </row>
    <row r="546" spans="1:7" ht="30" x14ac:dyDescent="0.25">
      <c r="A546" s="228">
        <v>45</v>
      </c>
      <c r="B546" s="229" t="s">
        <v>79</v>
      </c>
      <c r="C546" s="187" t="s">
        <v>1926</v>
      </c>
      <c r="D546" s="230" t="s">
        <v>80</v>
      </c>
      <c r="E546" s="233"/>
      <c r="F546" s="232">
        <v>20000000</v>
      </c>
      <c r="G546" s="114"/>
    </row>
    <row r="547" spans="1:7" ht="30" x14ac:dyDescent="0.25">
      <c r="A547" s="228">
        <v>46</v>
      </c>
      <c r="B547" s="238" t="s">
        <v>81</v>
      </c>
      <c r="C547" s="187" t="s">
        <v>1926</v>
      </c>
      <c r="D547" s="239" t="s">
        <v>68</v>
      </c>
      <c r="E547" s="240">
        <v>40000000</v>
      </c>
      <c r="F547" s="240"/>
      <c r="G547" s="114"/>
    </row>
    <row r="548" spans="1:7" ht="15.75" x14ac:dyDescent="0.25">
      <c r="A548" s="228">
        <v>47</v>
      </c>
      <c r="B548" s="238" t="s">
        <v>82</v>
      </c>
      <c r="C548" s="187" t="s">
        <v>1923</v>
      </c>
      <c r="D548" s="239" t="s">
        <v>70</v>
      </c>
      <c r="E548" s="240"/>
      <c r="F548" s="240">
        <v>20000000</v>
      </c>
      <c r="G548" s="114"/>
    </row>
    <row r="549" spans="1:7" ht="22.5" customHeight="1" x14ac:dyDescent="0.25">
      <c r="A549" s="241" t="s">
        <v>1328</v>
      </c>
      <c r="B549" s="242" t="s">
        <v>1329</v>
      </c>
      <c r="C549" s="187"/>
      <c r="D549" s="239"/>
      <c r="E549" s="240">
        <f>SUM(E550:E554)</f>
        <v>0</v>
      </c>
      <c r="F549" s="243">
        <f>SUM(F550:F554)</f>
        <v>100000000</v>
      </c>
      <c r="G549" s="114"/>
    </row>
    <row r="550" spans="1:7" ht="30" x14ac:dyDescent="0.25">
      <c r="A550" s="244">
        <v>48</v>
      </c>
      <c r="B550" s="245" t="s">
        <v>83</v>
      </c>
      <c r="C550" s="187" t="s">
        <v>1926</v>
      </c>
      <c r="D550" s="244" t="s">
        <v>84</v>
      </c>
      <c r="E550" s="246"/>
      <c r="F550" s="247">
        <v>20000000</v>
      </c>
      <c r="G550" s="114"/>
    </row>
    <row r="551" spans="1:7" ht="30" x14ac:dyDescent="0.25">
      <c r="A551" s="244">
        <v>49</v>
      </c>
      <c r="B551" s="245" t="s">
        <v>85</v>
      </c>
      <c r="C551" s="187" t="s">
        <v>1926</v>
      </c>
      <c r="D551" s="244" t="s">
        <v>86</v>
      </c>
      <c r="E551" s="246"/>
      <c r="F551" s="247">
        <v>20000000</v>
      </c>
      <c r="G551" s="114"/>
    </row>
    <row r="552" spans="1:7" ht="30" x14ac:dyDescent="0.25">
      <c r="A552" s="244">
        <v>50</v>
      </c>
      <c r="B552" s="245" t="s">
        <v>87</v>
      </c>
      <c r="C552" s="187" t="s">
        <v>1926</v>
      </c>
      <c r="D552" s="244" t="s">
        <v>88</v>
      </c>
      <c r="E552" s="246"/>
      <c r="F552" s="247">
        <v>20000000</v>
      </c>
      <c r="G552" s="114"/>
    </row>
    <row r="553" spans="1:7" ht="30" x14ac:dyDescent="0.25">
      <c r="A553" s="244">
        <v>51</v>
      </c>
      <c r="B553" s="245" t="s">
        <v>89</v>
      </c>
      <c r="C553" s="187" t="s">
        <v>1926</v>
      </c>
      <c r="D553" s="244" t="s">
        <v>90</v>
      </c>
      <c r="E553" s="248"/>
      <c r="F553" s="247">
        <v>20000000</v>
      </c>
      <c r="G553" s="114"/>
    </row>
    <row r="554" spans="1:7" ht="30" x14ac:dyDescent="0.25">
      <c r="A554" s="244">
        <v>52</v>
      </c>
      <c r="B554" s="245" t="s">
        <v>91</v>
      </c>
      <c r="C554" s="187" t="s">
        <v>1926</v>
      </c>
      <c r="D554" s="244" t="s">
        <v>86</v>
      </c>
      <c r="E554" s="248"/>
      <c r="F554" s="247">
        <v>20000000</v>
      </c>
      <c r="G554" s="114"/>
    </row>
    <row r="555" spans="1:7" ht="24.75" customHeight="1" x14ac:dyDescent="0.25">
      <c r="A555" s="249" t="s">
        <v>1330</v>
      </c>
      <c r="B555" s="250" t="s">
        <v>1331</v>
      </c>
      <c r="C555" s="187"/>
      <c r="D555" s="244"/>
      <c r="E555" s="248">
        <f>SUM(E556:E562)</f>
        <v>0</v>
      </c>
      <c r="F555" s="251">
        <f>SUM(F556:F562)</f>
        <v>140000000</v>
      </c>
      <c r="G555" s="114"/>
    </row>
    <row r="556" spans="1:7" ht="31.5" x14ac:dyDescent="0.25">
      <c r="A556" s="252">
        <v>53</v>
      </c>
      <c r="B556" s="253" t="s">
        <v>1219</v>
      </c>
      <c r="C556" s="187" t="s">
        <v>1926</v>
      </c>
      <c r="D556" s="252" t="s">
        <v>92</v>
      </c>
      <c r="E556" s="254"/>
      <c r="F556" s="255">
        <v>20000000</v>
      </c>
      <c r="G556" s="114"/>
    </row>
    <row r="557" spans="1:7" ht="30" x14ac:dyDescent="0.25">
      <c r="A557" s="252">
        <v>54</v>
      </c>
      <c r="B557" s="256" t="s">
        <v>93</v>
      </c>
      <c r="C557" s="187" t="s">
        <v>1926</v>
      </c>
      <c r="D557" s="252" t="s">
        <v>94</v>
      </c>
      <c r="E557" s="254"/>
      <c r="F557" s="255">
        <v>20000000</v>
      </c>
      <c r="G557" s="114"/>
    </row>
    <row r="558" spans="1:7" ht="30" x14ac:dyDescent="0.25">
      <c r="A558" s="252">
        <v>55</v>
      </c>
      <c r="B558" s="253" t="s">
        <v>1220</v>
      </c>
      <c r="C558" s="187" t="s">
        <v>1926</v>
      </c>
      <c r="D558" s="252" t="s">
        <v>95</v>
      </c>
      <c r="E558" s="254"/>
      <c r="F558" s="255">
        <v>20000000</v>
      </c>
      <c r="G558" s="114"/>
    </row>
    <row r="559" spans="1:7" ht="30" x14ac:dyDescent="0.25">
      <c r="A559" s="252">
        <v>56</v>
      </c>
      <c r="B559" s="256" t="s">
        <v>96</v>
      </c>
      <c r="C559" s="187" t="s">
        <v>1926</v>
      </c>
      <c r="D559" s="252" t="s">
        <v>97</v>
      </c>
      <c r="E559" s="189"/>
      <c r="F559" s="255">
        <v>20000000</v>
      </c>
      <c r="G559" s="114"/>
    </row>
    <row r="560" spans="1:7" ht="30" x14ac:dyDescent="0.25">
      <c r="A560" s="252">
        <v>57</v>
      </c>
      <c r="B560" s="256" t="s">
        <v>98</v>
      </c>
      <c r="C560" s="187" t="s">
        <v>1926</v>
      </c>
      <c r="D560" s="252" t="s">
        <v>99</v>
      </c>
      <c r="E560" s="189"/>
      <c r="F560" s="255">
        <v>20000000</v>
      </c>
      <c r="G560" s="114"/>
    </row>
    <row r="561" spans="1:7" ht="30" x14ac:dyDescent="0.25">
      <c r="A561" s="252">
        <v>58</v>
      </c>
      <c r="B561" s="256" t="s">
        <v>100</v>
      </c>
      <c r="C561" s="187" t="s">
        <v>1926</v>
      </c>
      <c r="D561" s="252" t="s">
        <v>101</v>
      </c>
      <c r="E561" s="254"/>
      <c r="F561" s="255">
        <v>20000000</v>
      </c>
      <c r="G561" s="114"/>
    </row>
    <row r="562" spans="1:7" ht="30" x14ac:dyDescent="0.25">
      <c r="A562" s="252">
        <v>59</v>
      </c>
      <c r="B562" s="256" t="s">
        <v>102</v>
      </c>
      <c r="C562" s="187" t="s">
        <v>1926</v>
      </c>
      <c r="D562" s="252" t="s">
        <v>103</v>
      </c>
      <c r="E562" s="254"/>
      <c r="F562" s="255">
        <v>20000000</v>
      </c>
      <c r="G562" s="114"/>
    </row>
    <row r="563" spans="1:7" ht="15.75" x14ac:dyDescent="0.25">
      <c r="A563" s="257" t="s">
        <v>1332</v>
      </c>
      <c r="B563" s="258" t="s">
        <v>1333</v>
      </c>
      <c r="C563" s="187"/>
      <c r="D563" s="252"/>
      <c r="E563" s="259">
        <f>SUM(E564:E570)</f>
        <v>0</v>
      </c>
      <c r="F563" s="259">
        <f>SUM(F564:F570)</f>
        <v>140000000</v>
      </c>
      <c r="G563" s="114"/>
    </row>
    <row r="564" spans="1:7" ht="30" x14ac:dyDescent="0.25">
      <c r="A564" s="260">
        <v>60</v>
      </c>
      <c r="B564" s="261" t="s">
        <v>104</v>
      </c>
      <c r="C564" s="187" t="s">
        <v>1926</v>
      </c>
      <c r="D564" s="260" t="s">
        <v>105</v>
      </c>
      <c r="E564" s="262"/>
      <c r="F564" s="263">
        <v>20000000</v>
      </c>
      <c r="G564" s="114"/>
    </row>
    <row r="565" spans="1:7" ht="30" x14ac:dyDescent="0.25">
      <c r="A565" s="260">
        <v>61</v>
      </c>
      <c r="B565" s="261" t="s">
        <v>106</v>
      </c>
      <c r="C565" s="187" t="s">
        <v>1926</v>
      </c>
      <c r="D565" s="260" t="s">
        <v>107</v>
      </c>
      <c r="E565" s="262"/>
      <c r="F565" s="263">
        <v>20000000</v>
      </c>
      <c r="G565" s="114"/>
    </row>
    <row r="566" spans="1:7" ht="30" x14ac:dyDescent="0.25">
      <c r="A566" s="260">
        <v>62</v>
      </c>
      <c r="B566" s="261" t="s">
        <v>108</v>
      </c>
      <c r="C566" s="187" t="s">
        <v>1926</v>
      </c>
      <c r="D566" s="260" t="s">
        <v>109</v>
      </c>
      <c r="E566" s="262"/>
      <c r="F566" s="263">
        <v>20000000</v>
      </c>
      <c r="G566" s="114"/>
    </row>
    <row r="567" spans="1:7" ht="30" x14ac:dyDescent="0.25">
      <c r="A567" s="260">
        <v>63</v>
      </c>
      <c r="B567" s="261" t="s">
        <v>110</v>
      </c>
      <c r="C567" s="187" t="s">
        <v>1926</v>
      </c>
      <c r="D567" s="260" t="s">
        <v>111</v>
      </c>
      <c r="E567" s="264" t="s">
        <v>112</v>
      </c>
      <c r="F567" s="263">
        <v>20000000</v>
      </c>
      <c r="G567" s="114"/>
    </row>
    <row r="568" spans="1:7" ht="30" x14ac:dyDescent="0.25">
      <c r="A568" s="260">
        <v>64</v>
      </c>
      <c r="B568" s="261" t="s">
        <v>113</v>
      </c>
      <c r="C568" s="187" t="s">
        <v>1926</v>
      </c>
      <c r="D568" s="260" t="s">
        <v>114</v>
      </c>
      <c r="E568" s="264"/>
      <c r="F568" s="263">
        <v>20000000</v>
      </c>
      <c r="G568" s="114"/>
    </row>
    <row r="569" spans="1:7" ht="30" x14ac:dyDescent="0.25">
      <c r="A569" s="260">
        <v>65</v>
      </c>
      <c r="B569" s="261" t="s">
        <v>81</v>
      </c>
      <c r="C569" s="187" t="s">
        <v>1926</v>
      </c>
      <c r="D569" s="260" t="s">
        <v>115</v>
      </c>
      <c r="E569" s="262"/>
      <c r="F569" s="263">
        <v>20000000</v>
      </c>
      <c r="G569" s="114"/>
    </row>
    <row r="570" spans="1:7" ht="30" x14ac:dyDescent="0.25">
      <c r="A570" s="260">
        <v>66</v>
      </c>
      <c r="B570" s="265" t="s">
        <v>116</v>
      </c>
      <c r="C570" s="187" t="s">
        <v>1926</v>
      </c>
      <c r="D570" s="266" t="s">
        <v>117</v>
      </c>
      <c r="E570" s="267"/>
      <c r="F570" s="268">
        <v>20000000</v>
      </c>
      <c r="G570" s="114"/>
    </row>
    <row r="571" spans="1:7" ht="25.5" customHeight="1" x14ac:dyDescent="0.25">
      <c r="A571" s="269" t="s">
        <v>1334</v>
      </c>
      <c r="B571" s="270" t="s">
        <v>1335</v>
      </c>
      <c r="C571" s="187"/>
      <c r="D571" s="266"/>
      <c r="E571" s="259">
        <f>E572+E574+E573</f>
        <v>40000000</v>
      </c>
      <c r="F571" s="259">
        <f>F572+F574+F573</f>
        <v>40000000</v>
      </c>
      <c r="G571" s="114"/>
    </row>
    <row r="572" spans="1:7" ht="30" x14ac:dyDescent="0.25">
      <c r="A572" s="271">
        <v>67</v>
      </c>
      <c r="B572" s="272" t="s">
        <v>118</v>
      </c>
      <c r="C572" s="187" t="s">
        <v>1926</v>
      </c>
      <c r="D572" s="271" t="s">
        <v>119</v>
      </c>
      <c r="E572" s="273"/>
      <c r="F572" s="274">
        <v>20000000</v>
      </c>
      <c r="G572" s="114"/>
    </row>
    <row r="573" spans="1:7" s="8" customFormat="1" ht="25.5" customHeight="1" x14ac:dyDescent="0.25">
      <c r="A573" s="271">
        <v>68</v>
      </c>
      <c r="B573" s="272" t="s">
        <v>120</v>
      </c>
      <c r="C573" s="187" t="s">
        <v>1922</v>
      </c>
      <c r="D573" s="271" t="s">
        <v>121</v>
      </c>
      <c r="E573" s="273"/>
      <c r="F573" s="274">
        <v>20000000</v>
      </c>
      <c r="G573" s="114"/>
    </row>
    <row r="574" spans="1:7" s="8" customFormat="1" ht="15.75" x14ac:dyDescent="0.25">
      <c r="A574" s="271">
        <v>69</v>
      </c>
      <c r="B574" s="275" t="s">
        <v>1221</v>
      </c>
      <c r="C574" s="187" t="s">
        <v>1922</v>
      </c>
      <c r="D574" s="276" t="s">
        <v>122</v>
      </c>
      <c r="E574" s="277">
        <v>40000000</v>
      </c>
      <c r="F574" s="278"/>
      <c r="G574" s="114"/>
    </row>
    <row r="575" spans="1:7" ht="21.75" customHeight="1" x14ac:dyDescent="0.25">
      <c r="A575" s="279" t="s">
        <v>1336</v>
      </c>
      <c r="B575" s="280" t="s">
        <v>1337</v>
      </c>
      <c r="C575" s="187"/>
      <c r="D575" s="276"/>
      <c r="E575" s="281">
        <f>SUM(E576:E595)</f>
        <v>600000000</v>
      </c>
      <c r="F575" s="281">
        <f>SUM(F576:F595)</f>
        <v>100000000</v>
      </c>
      <c r="G575" s="114"/>
    </row>
    <row r="576" spans="1:7" ht="30" x14ac:dyDescent="0.25">
      <c r="A576" s="282">
        <v>70</v>
      </c>
      <c r="B576" s="283" t="s">
        <v>123</v>
      </c>
      <c r="C576" s="187" t="s">
        <v>1926</v>
      </c>
      <c r="D576" s="282" t="s">
        <v>124</v>
      </c>
      <c r="E576" s="284">
        <v>40000000</v>
      </c>
      <c r="F576" s="278"/>
      <c r="G576" s="114"/>
    </row>
    <row r="577" spans="1:7" ht="30" x14ac:dyDescent="0.25">
      <c r="A577" s="282">
        <v>71</v>
      </c>
      <c r="B577" s="283" t="s">
        <v>125</v>
      </c>
      <c r="C577" s="187" t="s">
        <v>1926</v>
      </c>
      <c r="D577" s="282" t="s">
        <v>124</v>
      </c>
      <c r="E577" s="284">
        <v>40000000</v>
      </c>
      <c r="F577" s="278"/>
      <c r="G577" s="114"/>
    </row>
    <row r="578" spans="1:7" ht="30" x14ac:dyDescent="0.25">
      <c r="A578" s="282">
        <v>72</v>
      </c>
      <c r="B578" s="283" t="s">
        <v>126</v>
      </c>
      <c r="C578" s="187" t="s">
        <v>1926</v>
      </c>
      <c r="D578" s="282" t="s">
        <v>124</v>
      </c>
      <c r="E578" s="284">
        <v>40000000</v>
      </c>
      <c r="F578" s="278"/>
      <c r="G578" s="114"/>
    </row>
    <row r="579" spans="1:7" ht="30" x14ac:dyDescent="0.25">
      <c r="A579" s="282">
        <v>73</v>
      </c>
      <c r="B579" s="283" t="s">
        <v>127</v>
      </c>
      <c r="C579" s="187" t="s">
        <v>1926</v>
      </c>
      <c r="D579" s="282" t="s">
        <v>124</v>
      </c>
      <c r="E579" s="284">
        <v>40000000</v>
      </c>
      <c r="F579" s="278"/>
      <c r="G579" s="114"/>
    </row>
    <row r="580" spans="1:7" ht="30" x14ac:dyDescent="0.25">
      <c r="A580" s="282">
        <v>74</v>
      </c>
      <c r="B580" s="283" t="s">
        <v>128</v>
      </c>
      <c r="C580" s="187" t="s">
        <v>1926</v>
      </c>
      <c r="D580" s="282" t="s">
        <v>129</v>
      </c>
      <c r="E580" s="284">
        <v>40000000</v>
      </c>
      <c r="F580" s="278"/>
      <c r="G580" s="114"/>
    </row>
    <row r="581" spans="1:7" ht="30" x14ac:dyDescent="0.25">
      <c r="A581" s="282">
        <v>75</v>
      </c>
      <c r="B581" s="283" t="s">
        <v>130</v>
      </c>
      <c r="C581" s="187" t="s">
        <v>1926</v>
      </c>
      <c r="D581" s="282" t="s">
        <v>131</v>
      </c>
      <c r="E581" s="284">
        <v>40000000</v>
      </c>
      <c r="F581" s="278"/>
      <c r="G581" s="114"/>
    </row>
    <row r="582" spans="1:7" ht="30" x14ac:dyDescent="0.25">
      <c r="A582" s="282">
        <v>76</v>
      </c>
      <c r="B582" s="283" t="s">
        <v>132</v>
      </c>
      <c r="C582" s="187" t="s">
        <v>1926</v>
      </c>
      <c r="D582" s="282" t="s">
        <v>131</v>
      </c>
      <c r="E582" s="284">
        <v>40000000</v>
      </c>
      <c r="F582" s="278"/>
      <c r="G582" s="114"/>
    </row>
    <row r="583" spans="1:7" ht="30" x14ac:dyDescent="0.25">
      <c r="A583" s="282">
        <v>77</v>
      </c>
      <c r="B583" s="283" t="s">
        <v>133</v>
      </c>
      <c r="C583" s="187" t="s">
        <v>1926</v>
      </c>
      <c r="D583" s="282" t="s">
        <v>131</v>
      </c>
      <c r="E583" s="284">
        <v>40000000</v>
      </c>
      <c r="F583" s="278"/>
      <c r="G583" s="114"/>
    </row>
    <row r="584" spans="1:7" ht="30" x14ac:dyDescent="0.25">
      <c r="A584" s="282">
        <v>78</v>
      </c>
      <c r="B584" s="283" t="s">
        <v>134</v>
      </c>
      <c r="C584" s="187" t="s">
        <v>1926</v>
      </c>
      <c r="D584" s="282" t="s">
        <v>131</v>
      </c>
      <c r="E584" s="284">
        <v>40000000</v>
      </c>
      <c r="F584" s="278"/>
      <c r="G584" s="114"/>
    </row>
    <row r="585" spans="1:7" ht="30" x14ac:dyDescent="0.25">
      <c r="A585" s="282">
        <v>79</v>
      </c>
      <c r="B585" s="283" t="s">
        <v>135</v>
      </c>
      <c r="C585" s="187" t="s">
        <v>1926</v>
      </c>
      <c r="D585" s="282" t="s">
        <v>136</v>
      </c>
      <c r="E585" s="284">
        <v>40000000</v>
      </c>
      <c r="F585" s="278"/>
      <c r="G585" s="114"/>
    </row>
    <row r="586" spans="1:7" ht="30" x14ac:dyDescent="0.25">
      <c r="A586" s="282">
        <v>80</v>
      </c>
      <c r="B586" s="283" t="s">
        <v>137</v>
      </c>
      <c r="C586" s="187" t="s">
        <v>1926</v>
      </c>
      <c r="D586" s="282" t="s">
        <v>138</v>
      </c>
      <c r="E586" s="284"/>
      <c r="F586" s="274">
        <v>20000000</v>
      </c>
      <c r="G586" s="114"/>
    </row>
    <row r="587" spans="1:7" ht="30" x14ac:dyDescent="0.25">
      <c r="A587" s="282">
        <v>81</v>
      </c>
      <c r="B587" s="283" t="s">
        <v>139</v>
      </c>
      <c r="C587" s="187" t="s">
        <v>1926</v>
      </c>
      <c r="D587" s="282" t="s">
        <v>138</v>
      </c>
      <c r="E587" s="284">
        <v>40000000</v>
      </c>
      <c r="F587" s="278"/>
      <c r="G587" s="114"/>
    </row>
    <row r="588" spans="1:7" ht="30" x14ac:dyDescent="0.25">
      <c r="A588" s="282">
        <v>82</v>
      </c>
      <c r="B588" s="283" t="s">
        <v>140</v>
      </c>
      <c r="C588" s="187" t="s">
        <v>1926</v>
      </c>
      <c r="D588" s="282" t="s">
        <v>141</v>
      </c>
      <c r="E588" s="284">
        <v>40000000</v>
      </c>
      <c r="F588" s="278"/>
      <c r="G588" s="114"/>
    </row>
    <row r="589" spans="1:7" ht="30" x14ac:dyDescent="0.25">
      <c r="A589" s="282">
        <v>83</v>
      </c>
      <c r="B589" s="283" t="s">
        <v>142</v>
      </c>
      <c r="C589" s="187" t="s">
        <v>1926</v>
      </c>
      <c r="D589" s="282" t="s">
        <v>141</v>
      </c>
      <c r="E589" s="284"/>
      <c r="F589" s="274">
        <v>20000000</v>
      </c>
      <c r="G589" s="114"/>
    </row>
    <row r="590" spans="1:7" ht="30" x14ac:dyDescent="0.25">
      <c r="A590" s="282">
        <v>84</v>
      </c>
      <c r="B590" s="283" t="s">
        <v>143</v>
      </c>
      <c r="C590" s="187" t="s">
        <v>1926</v>
      </c>
      <c r="D590" s="282" t="s">
        <v>141</v>
      </c>
      <c r="E590" s="284">
        <v>40000000</v>
      </c>
      <c r="F590" s="278"/>
      <c r="G590" s="114"/>
    </row>
    <row r="591" spans="1:7" ht="30" x14ac:dyDescent="0.25">
      <c r="A591" s="282">
        <v>85</v>
      </c>
      <c r="B591" s="283" t="s">
        <v>144</v>
      </c>
      <c r="C591" s="187" t="s">
        <v>1926</v>
      </c>
      <c r="D591" s="282" t="s">
        <v>141</v>
      </c>
      <c r="E591" s="284">
        <v>40000000</v>
      </c>
      <c r="F591" s="278"/>
      <c r="G591" s="114"/>
    </row>
    <row r="592" spans="1:7" ht="30" x14ac:dyDescent="0.25">
      <c r="A592" s="282">
        <v>86</v>
      </c>
      <c r="B592" s="283" t="s">
        <v>145</v>
      </c>
      <c r="C592" s="187" t="s">
        <v>1926</v>
      </c>
      <c r="D592" s="282" t="s">
        <v>141</v>
      </c>
      <c r="E592" s="284">
        <v>40000000</v>
      </c>
      <c r="F592" s="278"/>
      <c r="G592" s="114"/>
    </row>
    <row r="593" spans="1:7" ht="30" x14ac:dyDescent="0.25">
      <c r="A593" s="282">
        <v>87</v>
      </c>
      <c r="B593" s="283" t="s">
        <v>146</v>
      </c>
      <c r="C593" s="187" t="s">
        <v>1926</v>
      </c>
      <c r="D593" s="282" t="s">
        <v>147</v>
      </c>
      <c r="E593" s="284"/>
      <c r="F593" s="274">
        <v>20000000</v>
      </c>
      <c r="G593" s="114"/>
    </row>
    <row r="594" spans="1:7" ht="30" x14ac:dyDescent="0.25">
      <c r="A594" s="282">
        <v>88</v>
      </c>
      <c r="B594" s="285" t="s">
        <v>148</v>
      </c>
      <c r="C594" s="187" t="s">
        <v>1926</v>
      </c>
      <c r="D594" s="286" t="s">
        <v>129</v>
      </c>
      <c r="E594" s="287"/>
      <c r="F594" s="288">
        <v>20000000</v>
      </c>
      <c r="G594" s="114"/>
    </row>
    <row r="595" spans="1:7" ht="30" x14ac:dyDescent="0.25">
      <c r="A595" s="282">
        <v>89</v>
      </c>
      <c r="B595" s="285" t="s">
        <v>149</v>
      </c>
      <c r="C595" s="187" t="s">
        <v>1926</v>
      </c>
      <c r="D595" s="286" t="s">
        <v>129</v>
      </c>
      <c r="E595" s="287"/>
      <c r="F595" s="288">
        <v>20000000</v>
      </c>
      <c r="G595" s="114"/>
    </row>
    <row r="596" spans="1:7" ht="24.75" customHeight="1" x14ac:dyDescent="0.25">
      <c r="A596" s="289" t="s">
        <v>1338</v>
      </c>
      <c r="B596" s="290" t="s">
        <v>1339</v>
      </c>
      <c r="C596" s="187"/>
      <c r="D596" s="286"/>
      <c r="E596" s="291">
        <f>SUM(E597:E722)</f>
        <v>120000000</v>
      </c>
      <c r="F596" s="291">
        <f>SUM(F597:F722)</f>
        <v>2460000000</v>
      </c>
      <c r="G596" s="114"/>
    </row>
    <row r="597" spans="1:7" ht="30" x14ac:dyDescent="0.25">
      <c r="A597" s="292">
        <v>90</v>
      </c>
      <c r="B597" s="293" t="s">
        <v>150</v>
      </c>
      <c r="C597" s="187" t="s">
        <v>1926</v>
      </c>
      <c r="D597" s="292" t="s">
        <v>151</v>
      </c>
      <c r="E597" s="294"/>
      <c r="F597" s="295">
        <v>20000000</v>
      </c>
      <c r="G597" s="114"/>
    </row>
    <row r="598" spans="1:7" ht="30" x14ac:dyDescent="0.25">
      <c r="A598" s="292">
        <v>91</v>
      </c>
      <c r="B598" s="293" t="s">
        <v>152</v>
      </c>
      <c r="C598" s="187" t="s">
        <v>1926</v>
      </c>
      <c r="D598" s="292" t="s">
        <v>151</v>
      </c>
      <c r="E598" s="295"/>
      <c r="F598" s="295">
        <v>20000000</v>
      </c>
      <c r="G598" s="114"/>
    </row>
    <row r="599" spans="1:7" ht="30" x14ac:dyDescent="0.25">
      <c r="A599" s="292">
        <v>92</v>
      </c>
      <c r="B599" s="293" t="s">
        <v>153</v>
      </c>
      <c r="C599" s="187" t="s">
        <v>1926</v>
      </c>
      <c r="D599" s="292" t="s">
        <v>151</v>
      </c>
      <c r="E599" s="295"/>
      <c r="F599" s="295">
        <v>20000000</v>
      </c>
      <c r="G599" s="114"/>
    </row>
    <row r="600" spans="1:7" ht="30" x14ac:dyDescent="0.25">
      <c r="A600" s="292">
        <v>93</v>
      </c>
      <c r="B600" s="293" t="s">
        <v>154</v>
      </c>
      <c r="C600" s="187" t="s">
        <v>1926</v>
      </c>
      <c r="D600" s="292" t="s">
        <v>151</v>
      </c>
      <c r="E600" s="295"/>
      <c r="F600" s="295">
        <v>20000000</v>
      </c>
      <c r="G600" s="114"/>
    </row>
    <row r="601" spans="1:7" ht="30" x14ac:dyDescent="0.25">
      <c r="A601" s="292">
        <v>94</v>
      </c>
      <c r="B601" s="293" t="s">
        <v>155</v>
      </c>
      <c r="C601" s="187" t="s">
        <v>1926</v>
      </c>
      <c r="D601" s="292" t="s">
        <v>156</v>
      </c>
      <c r="E601" s="295"/>
      <c r="F601" s="295">
        <v>20000000</v>
      </c>
      <c r="G601" s="114"/>
    </row>
    <row r="602" spans="1:7" ht="30" x14ac:dyDescent="0.25">
      <c r="A602" s="292">
        <v>95</v>
      </c>
      <c r="B602" s="293" t="s">
        <v>157</v>
      </c>
      <c r="C602" s="187" t="s">
        <v>1926</v>
      </c>
      <c r="D602" s="292" t="s">
        <v>156</v>
      </c>
      <c r="E602" s="295"/>
      <c r="F602" s="295">
        <v>20000000</v>
      </c>
      <c r="G602" s="114"/>
    </row>
    <row r="603" spans="1:7" ht="30" x14ac:dyDescent="0.25">
      <c r="A603" s="292">
        <v>96</v>
      </c>
      <c r="B603" s="293" t="s">
        <v>158</v>
      </c>
      <c r="C603" s="187" t="s">
        <v>1926</v>
      </c>
      <c r="D603" s="292" t="s">
        <v>156</v>
      </c>
      <c r="E603" s="295"/>
      <c r="F603" s="295">
        <v>20000000</v>
      </c>
      <c r="G603" s="114"/>
    </row>
    <row r="604" spans="1:7" ht="30" x14ac:dyDescent="0.25">
      <c r="A604" s="292">
        <v>97</v>
      </c>
      <c r="B604" s="293" t="s">
        <v>159</v>
      </c>
      <c r="C604" s="187" t="s">
        <v>1926</v>
      </c>
      <c r="D604" s="292" t="s">
        <v>156</v>
      </c>
      <c r="E604" s="295"/>
      <c r="F604" s="295">
        <v>20000000</v>
      </c>
      <c r="G604" s="114"/>
    </row>
    <row r="605" spans="1:7" ht="30" x14ac:dyDescent="0.25">
      <c r="A605" s="292">
        <v>98</v>
      </c>
      <c r="B605" s="293" t="s">
        <v>160</v>
      </c>
      <c r="C605" s="187" t="s">
        <v>1926</v>
      </c>
      <c r="D605" s="292" t="s">
        <v>156</v>
      </c>
      <c r="E605" s="295"/>
      <c r="F605" s="295">
        <v>20000000</v>
      </c>
      <c r="G605" s="114"/>
    </row>
    <row r="606" spans="1:7" ht="30" x14ac:dyDescent="0.25">
      <c r="A606" s="292">
        <v>99</v>
      </c>
      <c r="B606" s="293" t="s">
        <v>161</v>
      </c>
      <c r="C606" s="187" t="s">
        <v>1926</v>
      </c>
      <c r="D606" s="292" t="s">
        <v>156</v>
      </c>
      <c r="E606" s="295"/>
      <c r="F606" s="295">
        <v>20000000</v>
      </c>
      <c r="G606" s="114"/>
    </row>
    <row r="607" spans="1:7" ht="30" x14ac:dyDescent="0.25">
      <c r="A607" s="292">
        <v>100</v>
      </c>
      <c r="B607" s="293" t="s">
        <v>162</v>
      </c>
      <c r="C607" s="187" t="s">
        <v>1926</v>
      </c>
      <c r="D607" s="292" t="s">
        <v>156</v>
      </c>
      <c r="E607" s="295"/>
      <c r="F607" s="295">
        <v>20000000</v>
      </c>
      <c r="G607" s="114"/>
    </row>
    <row r="608" spans="1:7" ht="30" x14ac:dyDescent="0.25">
      <c r="A608" s="292">
        <v>101</v>
      </c>
      <c r="B608" s="293" t="s">
        <v>163</v>
      </c>
      <c r="C608" s="187" t="s">
        <v>1926</v>
      </c>
      <c r="D608" s="292" t="s">
        <v>156</v>
      </c>
      <c r="E608" s="295"/>
      <c r="F608" s="295">
        <v>20000000</v>
      </c>
      <c r="G608" s="114"/>
    </row>
    <row r="609" spans="1:7" ht="30" x14ac:dyDescent="0.25">
      <c r="A609" s="292">
        <v>102</v>
      </c>
      <c r="B609" s="293" t="s">
        <v>164</v>
      </c>
      <c r="C609" s="187" t="s">
        <v>1926</v>
      </c>
      <c r="D609" s="292" t="s">
        <v>156</v>
      </c>
      <c r="E609" s="295"/>
      <c r="F609" s="295">
        <v>20000000</v>
      </c>
      <c r="G609" s="114"/>
    </row>
    <row r="610" spans="1:7" ht="30" x14ac:dyDescent="0.25">
      <c r="A610" s="292">
        <v>103</v>
      </c>
      <c r="B610" s="293" t="s">
        <v>165</v>
      </c>
      <c r="C610" s="187" t="s">
        <v>1926</v>
      </c>
      <c r="D610" s="292" t="s">
        <v>156</v>
      </c>
      <c r="E610" s="295"/>
      <c r="F610" s="295">
        <v>20000000</v>
      </c>
      <c r="G610" s="114"/>
    </row>
    <row r="611" spans="1:7" ht="30" x14ac:dyDescent="0.25">
      <c r="A611" s="292">
        <v>104</v>
      </c>
      <c r="B611" s="293" t="s">
        <v>166</v>
      </c>
      <c r="C611" s="187" t="s">
        <v>1926</v>
      </c>
      <c r="D611" s="292" t="s">
        <v>156</v>
      </c>
      <c r="E611" s="295"/>
      <c r="F611" s="295">
        <v>20000000</v>
      </c>
      <c r="G611" s="114"/>
    </row>
    <row r="612" spans="1:7" ht="30" x14ac:dyDescent="0.25">
      <c r="A612" s="292">
        <v>105</v>
      </c>
      <c r="B612" s="293" t="s">
        <v>167</v>
      </c>
      <c r="C612" s="187" t="s">
        <v>1926</v>
      </c>
      <c r="D612" s="292" t="s">
        <v>156</v>
      </c>
      <c r="E612" s="295"/>
      <c r="F612" s="295">
        <v>20000000</v>
      </c>
      <c r="G612" s="114"/>
    </row>
    <row r="613" spans="1:7" ht="30" x14ac:dyDescent="0.25">
      <c r="A613" s="292">
        <v>106</v>
      </c>
      <c r="B613" s="293" t="s">
        <v>168</v>
      </c>
      <c r="C613" s="187" t="s">
        <v>1926</v>
      </c>
      <c r="D613" s="292" t="s">
        <v>156</v>
      </c>
      <c r="E613" s="295"/>
      <c r="F613" s="295">
        <v>20000000</v>
      </c>
      <c r="G613" s="114"/>
    </row>
    <row r="614" spans="1:7" ht="30" x14ac:dyDescent="0.25">
      <c r="A614" s="292">
        <v>107</v>
      </c>
      <c r="B614" s="293" t="s">
        <v>169</v>
      </c>
      <c r="C614" s="187" t="s">
        <v>1926</v>
      </c>
      <c r="D614" s="292" t="s">
        <v>156</v>
      </c>
      <c r="E614" s="295"/>
      <c r="F614" s="295">
        <v>20000000</v>
      </c>
      <c r="G614" s="114"/>
    </row>
    <row r="615" spans="1:7" ht="30" x14ac:dyDescent="0.25">
      <c r="A615" s="292">
        <v>108</v>
      </c>
      <c r="B615" s="293" t="s">
        <v>170</v>
      </c>
      <c r="C615" s="187" t="s">
        <v>1926</v>
      </c>
      <c r="D615" s="292" t="s">
        <v>156</v>
      </c>
      <c r="E615" s="295"/>
      <c r="F615" s="295">
        <v>20000000</v>
      </c>
      <c r="G615" s="114"/>
    </row>
    <row r="616" spans="1:7" ht="30" x14ac:dyDescent="0.25">
      <c r="A616" s="292">
        <v>109</v>
      </c>
      <c r="B616" s="293" t="s">
        <v>171</v>
      </c>
      <c r="C616" s="187" t="s">
        <v>1926</v>
      </c>
      <c r="D616" s="292" t="s">
        <v>172</v>
      </c>
      <c r="E616" s="295"/>
      <c r="F616" s="295">
        <v>20000000</v>
      </c>
      <c r="G616" s="114"/>
    </row>
    <row r="617" spans="1:7" ht="30" x14ac:dyDescent="0.25">
      <c r="A617" s="292">
        <v>110</v>
      </c>
      <c r="B617" s="293" t="s">
        <v>173</v>
      </c>
      <c r="C617" s="187" t="s">
        <v>1926</v>
      </c>
      <c r="D617" s="292" t="s">
        <v>172</v>
      </c>
      <c r="E617" s="295"/>
      <c r="F617" s="295">
        <v>20000000</v>
      </c>
      <c r="G617" s="114"/>
    </row>
    <row r="618" spans="1:7" ht="30" x14ac:dyDescent="0.25">
      <c r="A618" s="292">
        <v>111</v>
      </c>
      <c r="B618" s="293" t="s">
        <v>174</v>
      </c>
      <c r="C618" s="187" t="s">
        <v>1926</v>
      </c>
      <c r="D618" s="292" t="s">
        <v>172</v>
      </c>
      <c r="E618" s="295"/>
      <c r="F618" s="295">
        <v>20000000</v>
      </c>
      <c r="G618" s="114"/>
    </row>
    <row r="619" spans="1:7" ht="30" x14ac:dyDescent="0.25">
      <c r="A619" s="292">
        <v>112</v>
      </c>
      <c r="B619" s="293" t="s">
        <v>175</v>
      </c>
      <c r="C619" s="187" t="s">
        <v>1926</v>
      </c>
      <c r="D619" s="292" t="s">
        <v>172</v>
      </c>
      <c r="E619" s="295"/>
      <c r="F619" s="295">
        <v>20000000</v>
      </c>
      <c r="G619" s="114"/>
    </row>
    <row r="620" spans="1:7" ht="30" x14ac:dyDescent="0.25">
      <c r="A620" s="292">
        <v>113</v>
      </c>
      <c r="B620" s="293" t="s">
        <v>176</v>
      </c>
      <c r="C620" s="187" t="s">
        <v>1926</v>
      </c>
      <c r="D620" s="292" t="s">
        <v>177</v>
      </c>
      <c r="E620" s="295"/>
      <c r="F620" s="295">
        <v>20000000</v>
      </c>
      <c r="G620" s="114"/>
    </row>
    <row r="621" spans="1:7" ht="30" x14ac:dyDescent="0.25">
      <c r="A621" s="292">
        <v>114</v>
      </c>
      <c r="B621" s="293" t="s">
        <v>178</v>
      </c>
      <c r="C621" s="187" t="s">
        <v>1926</v>
      </c>
      <c r="D621" s="292" t="s">
        <v>177</v>
      </c>
      <c r="E621" s="295"/>
      <c r="F621" s="295">
        <v>20000000</v>
      </c>
      <c r="G621" s="114"/>
    </row>
    <row r="622" spans="1:7" ht="30" x14ac:dyDescent="0.25">
      <c r="A622" s="292">
        <v>115</v>
      </c>
      <c r="B622" s="293" t="s">
        <v>179</v>
      </c>
      <c r="C622" s="187" t="s">
        <v>1926</v>
      </c>
      <c r="D622" s="292" t="s">
        <v>177</v>
      </c>
      <c r="E622" s="295"/>
      <c r="F622" s="295">
        <v>20000000</v>
      </c>
      <c r="G622" s="114"/>
    </row>
    <row r="623" spans="1:7" ht="30" x14ac:dyDescent="0.25">
      <c r="A623" s="292">
        <v>116</v>
      </c>
      <c r="B623" s="293" t="s">
        <v>180</v>
      </c>
      <c r="C623" s="187" t="s">
        <v>1926</v>
      </c>
      <c r="D623" s="292" t="s">
        <v>177</v>
      </c>
      <c r="E623" s="295"/>
      <c r="F623" s="295">
        <v>20000000</v>
      </c>
      <c r="G623" s="114"/>
    </row>
    <row r="624" spans="1:7" ht="30" x14ac:dyDescent="0.25">
      <c r="A624" s="292">
        <v>117</v>
      </c>
      <c r="B624" s="293" t="s">
        <v>181</v>
      </c>
      <c r="C624" s="187" t="s">
        <v>1926</v>
      </c>
      <c r="D624" s="292" t="s">
        <v>177</v>
      </c>
      <c r="E624" s="295"/>
      <c r="F624" s="295">
        <v>20000000</v>
      </c>
      <c r="G624" s="114"/>
    </row>
    <row r="625" spans="1:7" ht="30" x14ac:dyDescent="0.25">
      <c r="A625" s="292">
        <v>118</v>
      </c>
      <c r="B625" s="293" t="s">
        <v>182</v>
      </c>
      <c r="C625" s="187" t="s">
        <v>1926</v>
      </c>
      <c r="D625" s="292" t="s">
        <v>177</v>
      </c>
      <c r="E625" s="295"/>
      <c r="F625" s="295">
        <v>20000000</v>
      </c>
      <c r="G625" s="114"/>
    </row>
    <row r="626" spans="1:7" ht="30" x14ac:dyDescent="0.25">
      <c r="A626" s="292">
        <v>119</v>
      </c>
      <c r="B626" s="293" t="s">
        <v>183</v>
      </c>
      <c r="C626" s="187" t="s">
        <v>1926</v>
      </c>
      <c r="D626" s="292" t="s">
        <v>177</v>
      </c>
      <c r="E626" s="295"/>
      <c r="F626" s="295">
        <v>20000000</v>
      </c>
      <c r="G626" s="114"/>
    </row>
    <row r="627" spans="1:7" ht="30" x14ac:dyDescent="0.25">
      <c r="A627" s="292">
        <v>120</v>
      </c>
      <c r="B627" s="293" t="s">
        <v>184</v>
      </c>
      <c r="C627" s="187" t="s">
        <v>1926</v>
      </c>
      <c r="D627" s="292" t="s">
        <v>177</v>
      </c>
      <c r="E627" s="295"/>
      <c r="F627" s="295">
        <v>20000000</v>
      </c>
      <c r="G627" s="114"/>
    </row>
    <row r="628" spans="1:7" ht="30" x14ac:dyDescent="0.25">
      <c r="A628" s="292">
        <v>121</v>
      </c>
      <c r="B628" s="293" t="s">
        <v>185</v>
      </c>
      <c r="C628" s="187" t="s">
        <v>1926</v>
      </c>
      <c r="D628" s="292" t="s">
        <v>177</v>
      </c>
      <c r="E628" s="295"/>
      <c r="F628" s="295">
        <v>20000000</v>
      </c>
      <c r="G628" s="114"/>
    </row>
    <row r="629" spans="1:7" ht="30" x14ac:dyDescent="0.25">
      <c r="A629" s="292">
        <v>122</v>
      </c>
      <c r="B629" s="293" t="s">
        <v>186</v>
      </c>
      <c r="C629" s="187" t="s">
        <v>1926</v>
      </c>
      <c r="D629" s="292" t="s">
        <v>177</v>
      </c>
      <c r="E629" s="295"/>
      <c r="F629" s="295">
        <v>20000000</v>
      </c>
      <c r="G629" s="114"/>
    </row>
    <row r="630" spans="1:7" ht="30" x14ac:dyDescent="0.25">
      <c r="A630" s="292">
        <v>123</v>
      </c>
      <c r="B630" s="293" t="s">
        <v>187</v>
      </c>
      <c r="C630" s="187" t="s">
        <v>1926</v>
      </c>
      <c r="D630" s="292" t="s">
        <v>188</v>
      </c>
      <c r="E630" s="295"/>
      <c r="F630" s="295">
        <v>20000000</v>
      </c>
      <c r="G630" s="114"/>
    </row>
    <row r="631" spans="1:7" ht="30" x14ac:dyDescent="0.25">
      <c r="A631" s="292">
        <v>124</v>
      </c>
      <c r="B631" s="293" t="s">
        <v>189</v>
      </c>
      <c r="C631" s="187" t="s">
        <v>1926</v>
      </c>
      <c r="D631" s="292" t="s">
        <v>188</v>
      </c>
      <c r="E631" s="295"/>
      <c r="F631" s="295">
        <v>20000000</v>
      </c>
      <c r="G631" s="114"/>
    </row>
    <row r="632" spans="1:7" ht="30" x14ac:dyDescent="0.25">
      <c r="A632" s="292">
        <v>125</v>
      </c>
      <c r="B632" s="293" t="s">
        <v>190</v>
      </c>
      <c r="C632" s="187" t="s">
        <v>1926</v>
      </c>
      <c r="D632" s="292" t="s">
        <v>188</v>
      </c>
      <c r="E632" s="295"/>
      <c r="F632" s="295">
        <v>20000000</v>
      </c>
      <c r="G632" s="114"/>
    </row>
    <row r="633" spans="1:7" ht="30" x14ac:dyDescent="0.25">
      <c r="A633" s="292">
        <v>126</v>
      </c>
      <c r="B633" s="293" t="s">
        <v>191</v>
      </c>
      <c r="C633" s="187" t="s">
        <v>1926</v>
      </c>
      <c r="D633" s="292" t="s">
        <v>188</v>
      </c>
      <c r="E633" s="295"/>
      <c r="F633" s="295">
        <v>20000000</v>
      </c>
      <c r="G633" s="114"/>
    </row>
    <row r="634" spans="1:7" ht="30" x14ac:dyDescent="0.25">
      <c r="A634" s="292">
        <v>127</v>
      </c>
      <c r="B634" s="293" t="s">
        <v>192</v>
      </c>
      <c r="C634" s="187" t="s">
        <v>1926</v>
      </c>
      <c r="D634" s="292" t="s">
        <v>188</v>
      </c>
      <c r="E634" s="295"/>
      <c r="F634" s="295">
        <v>20000000</v>
      </c>
      <c r="G634" s="114"/>
    </row>
    <row r="635" spans="1:7" ht="30" x14ac:dyDescent="0.25">
      <c r="A635" s="292">
        <v>128</v>
      </c>
      <c r="B635" s="293" t="s">
        <v>193</v>
      </c>
      <c r="C635" s="187" t="s">
        <v>1926</v>
      </c>
      <c r="D635" s="292" t="s">
        <v>194</v>
      </c>
      <c r="E635" s="295"/>
      <c r="F635" s="295">
        <v>20000000</v>
      </c>
      <c r="G635" s="114"/>
    </row>
    <row r="636" spans="1:7" ht="30" x14ac:dyDescent="0.25">
      <c r="A636" s="292">
        <v>129</v>
      </c>
      <c r="B636" s="293" t="s">
        <v>195</v>
      </c>
      <c r="C636" s="187" t="s">
        <v>1926</v>
      </c>
      <c r="D636" s="292" t="s">
        <v>194</v>
      </c>
      <c r="E636" s="295"/>
      <c r="F636" s="295">
        <v>20000000</v>
      </c>
      <c r="G636" s="114"/>
    </row>
    <row r="637" spans="1:7" ht="30" x14ac:dyDescent="0.25">
      <c r="A637" s="292">
        <v>130</v>
      </c>
      <c r="B637" s="293" t="s">
        <v>196</v>
      </c>
      <c r="C637" s="187" t="s">
        <v>1926</v>
      </c>
      <c r="D637" s="292" t="s">
        <v>194</v>
      </c>
      <c r="E637" s="295"/>
      <c r="F637" s="295">
        <v>20000000</v>
      </c>
      <c r="G637" s="114"/>
    </row>
    <row r="638" spans="1:7" ht="30" x14ac:dyDescent="0.25">
      <c r="A638" s="292">
        <v>131</v>
      </c>
      <c r="B638" s="293" t="s">
        <v>53</v>
      </c>
      <c r="C638" s="187" t="s">
        <v>1926</v>
      </c>
      <c r="D638" s="292" t="s">
        <v>194</v>
      </c>
      <c r="E638" s="295"/>
      <c r="F638" s="295">
        <v>20000000</v>
      </c>
      <c r="G638" s="114"/>
    </row>
    <row r="639" spans="1:7" ht="30" x14ac:dyDescent="0.25">
      <c r="A639" s="292">
        <v>132</v>
      </c>
      <c r="B639" s="293" t="s">
        <v>197</v>
      </c>
      <c r="C639" s="187" t="s">
        <v>1926</v>
      </c>
      <c r="D639" s="292" t="s">
        <v>194</v>
      </c>
      <c r="E639" s="295"/>
      <c r="F639" s="295">
        <v>20000000</v>
      </c>
      <c r="G639" s="114"/>
    </row>
    <row r="640" spans="1:7" ht="30" x14ac:dyDescent="0.25">
      <c r="A640" s="292">
        <v>133</v>
      </c>
      <c r="B640" s="293" t="s">
        <v>198</v>
      </c>
      <c r="C640" s="187" t="s">
        <v>1926</v>
      </c>
      <c r="D640" s="292" t="s">
        <v>194</v>
      </c>
      <c r="E640" s="295"/>
      <c r="F640" s="295">
        <v>20000000</v>
      </c>
      <c r="G640" s="114"/>
    </row>
    <row r="641" spans="1:7" ht="30" x14ac:dyDescent="0.25">
      <c r="A641" s="292">
        <v>134</v>
      </c>
      <c r="B641" s="293" t="s">
        <v>199</v>
      </c>
      <c r="C641" s="187" t="s">
        <v>1926</v>
      </c>
      <c r="D641" s="292" t="s">
        <v>200</v>
      </c>
      <c r="E641" s="295"/>
      <c r="F641" s="295">
        <v>20000000</v>
      </c>
      <c r="G641" s="114"/>
    </row>
    <row r="642" spans="1:7" ht="30" x14ac:dyDescent="0.25">
      <c r="A642" s="292">
        <v>135</v>
      </c>
      <c r="B642" s="293" t="s">
        <v>201</v>
      </c>
      <c r="C642" s="187" t="s">
        <v>1926</v>
      </c>
      <c r="D642" s="292" t="s">
        <v>200</v>
      </c>
      <c r="E642" s="295"/>
      <c r="F642" s="295">
        <v>20000000</v>
      </c>
      <c r="G642" s="114"/>
    </row>
    <row r="643" spans="1:7" ht="30" x14ac:dyDescent="0.25">
      <c r="A643" s="292">
        <v>136</v>
      </c>
      <c r="B643" s="293" t="s">
        <v>202</v>
      </c>
      <c r="C643" s="187" t="s">
        <v>1926</v>
      </c>
      <c r="D643" s="292" t="s">
        <v>200</v>
      </c>
      <c r="E643" s="295"/>
      <c r="F643" s="295">
        <v>20000000</v>
      </c>
      <c r="G643" s="114"/>
    </row>
    <row r="644" spans="1:7" ht="30" x14ac:dyDescent="0.25">
      <c r="A644" s="292">
        <v>137</v>
      </c>
      <c r="B644" s="293" t="s">
        <v>59</v>
      </c>
      <c r="C644" s="187" t="s">
        <v>1926</v>
      </c>
      <c r="D644" s="292" t="s">
        <v>203</v>
      </c>
      <c r="E644" s="295"/>
      <c r="F644" s="295">
        <v>20000000</v>
      </c>
      <c r="G644" s="114"/>
    </row>
    <row r="645" spans="1:7" ht="30" x14ac:dyDescent="0.25">
      <c r="A645" s="292">
        <v>138</v>
      </c>
      <c r="B645" s="293" t="s">
        <v>204</v>
      </c>
      <c r="C645" s="187" t="s">
        <v>1926</v>
      </c>
      <c r="D645" s="292" t="s">
        <v>203</v>
      </c>
      <c r="E645" s="295"/>
      <c r="F645" s="295">
        <v>20000000</v>
      </c>
      <c r="G645" s="114"/>
    </row>
    <row r="646" spans="1:7" ht="30" x14ac:dyDescent="0.25">
      <c r="A646" s="292">
        <v>139</v>
      </c>
      <c r="B646" s="293" t="s">
        <v>205</v>
      </c>
      <c r="C646" s="187" t="s">
        <v>1926</v>
      </c>
      <c r="D646" s="292" t="s">
        <v>203</v>
      </c>
      <c r="E646" s="295"/>
      <c r="F646" s="295">
        <v>20000000</v>
      </c>
      <c r="G646" s="114"/>
    </row>
    <row r="647" spans="1:7" ht="30" x14ac:dyDescent="0.25">
      <c r="A647" s="292">
        <v>140</v>
      </c>
      <c r="B647" s="293" t="s">
        <v>206</v>
      </c>
      <c r="C647" s="187" t="s">
        <v>1926</v>
      </c>
      <c r="D647" s="292" t="s">
        <v>207</v>
      </c>
      <c r="E647" s="295"/>
      <c r="F647" s="295">
        <v>20000000</v>
      </c>
      <c r="G647" s="114"/>
    </row>
    <row r="648" spans="1:7" ht="30" x14ac:dyDescent="0.25">
      <c r="A648" s="292">
        <v>141</v>
      </c>
      <c r="B648" s="293" t="s">
        <v>208</v>
      </c>
      <c r="C648" s="187" t="s">
        <v>1926</v>
      </c>
      <c r="D648" s="292" t="s">
        <v>207</v>
      </c>
      <c r="E648" s="295"/>
      <c r="F648" s="295">
        <v>20000000</v>
      </c>
      <c r="G648" s="114"/>
    </row>
    <row r="649" spans="1:7" ht="30" x14ac:dyDescent="0.25">
      <c r="A649" s="292">
        <v>142</v>
      </c>
      <c r="B649" s="293" t="s">
        <v>209</v>
      </c>
      <c r="C649" s="187" t="s">
        <v>1926</v>
      </c>
      <c r="D649" s="292" t="s">
        <v>207</v>
      </c>
      <c r="E649" s="295"/>
      <c r="F649" s="295">
        <v>20000000</v>
      </c>
      <c r="G649" s="114"/>
    </row>
    <row r="650" spans="1:7" ht="30" x14ac:dyDescent="0.25">
      <c r="A650" s="292">
        <v>143</v>
      </c>
      <c r="B650" s="293" t="s">
        <v>210</v>
      </c>
      <c r="C650" s="187" t="s">
        <v>1926</v>
      </c>
      <c r="D650" s="292" t="s">
        <v>207</v>
      </c>
      <c r="E650" s="295"/>
      <c r="F650" s="295">
        <v>20000000</v>
      </c>
      <c r="G650" s="114"/>
    </row>
    <row r="651" spans="1:7" ht="30" x14ac:dyDescent="0.25">
      <c r="A651" s="292">
        <v>144</v>
      </c>
      <c r="B651" s="293" t="s">
        <v>211</v>
      </c>
      <c r="C651" s="187" t="s">
        <v>1926</v>
      </c>
      <c r="D651" s="292" t="s">
        <v>212</v>
      </c>
      <c r="E651" s="295"/>
      <c r="F651" s="295">
        <v>20000000</v>
      </c>
      <c r="G651" s="114"/>
    </row>
    <row r="652" spans="1:7" ht="30" x14ac:dyDescent="0.25">
      <c r="A652" s="292">
        <v>145</v>
      </c>
      <c r="B652" s="293" t="s">
        <v>213</v>
      </c>
      <c r="C652" s="187" t="s">
        <v>1926</v>
      </c>
      <c r="D652" s="292" t="s">
        <v>212</v>
      </c>
      <c r="E652" s="295"/>
      <c r="F652" s="295">
        <v>20000000</v>
      </c>
      <c r="G652" s="114"/>
    </row>
    <row r="653" spans="1:7" ht="30" x14ac:dyDescent="0.25">
      <c r="A653" s="292">
        <v>146</v>
      </c>
      <c r="B653" s="293" t="s">
        <v>214</v>
      </c>
      <c r="C653" s="187" t="s">
        <v>1926</v>
      </c>
      <c r="D653" s="292" t="s">
        <v>212</v>
      </c>
      <c r="E653" s="295"/>
      <c r="F653" s="295">
        <v>20000000</v>
      </c>
      <c r="G653" s="114"/>
    </row>
    <row r="654" spans="1:7" ht="30" x14ac:dyDescent="0.25">
      <c r="A654" s="292">
        <v>147</v>
      </c>
      <c r="B654" s="293" t="s">
        <v>215</v>
      </c>
      <c r="C654" s="187" t="s">
        <v>1926</v>
      </c>
      <c r="D654" s="292" t="s">
        <v>212</v>
      </c>
      <c r="E654" s="295"/>
      <c r="F654" s="295">
        <v>20000000</v>
      </c>
      <c r="G654" s="114"/>
    </row>
    <row r="655" spans="1:7" ht="30" x14ac:dyDescent="0.25">
      <c r="A655" s="292">
        <v>148</v>
      </c>
      <c r="B655" s="293" t="s">
        <v>216</v>
      </c>
      <c r="C655" s="187" t="s">
        <v>1926</v>
      </c>
      <c r="D655" s="292" t="s">
        <v>212</v>
      </c>
      <c r="E655" s="295"/>
      <c r="F655" s="295">
        <v>20000000</v>
      </c>
      <c r="G655" s="114"/>
    </row>
    <row r="656" spans="1:7" ht="30" x14ac:dyDescent="0.25">
      <c r="A656" s="292">
        <v>149</v>
      </c>
      <c r="B656" s="293" t="s">
        <v>217</v>
      </c>
      <c r="C656" s="187" t="s">
        <v>1926</v>
      </c>
      <c r="D656" s="292" t="s">
        <v>212</v>
      </c>
      <c r="E656" s="295"/>
      <c r="F656" s="295">
        <v>20000000</v>
      </c>
      <c r="G656" s="114"/>
    </row>
    <row r="657" spans="1:7" ht="30" x14ac:dyDescent="0.25">
      <c r="A657" s="292">
        <v>150</v>
      </c>
      <c r="B657" s="293" t="s">
        <v>218</v>
      </c>
      <c r="C657" s="187" t="s">
        <v>1926</v>
      </c>
      <c r="D657" s="292" t="s">
        <v>212</v>
      </c>
      <c r="E657" s="295"/>
      <c r="F657" s="295">
        <v>20000000</v>
      </c>
      <c r="G657" s="114"/>
    </row>
    <row r="658" spans="1:7" ht="30" x14ac:dyDescent="0.25">
      <c r="A658" s="292">
        <v>151</v>
      </c>
      <c r="B658" s="293" t="s">
        <v>219</v>
      </c>
      <c r="C658" s="187" t="s">
        <v>1926</v>
      </c>
      <c r="D658" s="292" t="s">
        <v>220</v>
      </c>
      <c r="E658" s="295"/>
      <c r="F658" s="295">
        <v>20000000</v>
      </c>
      <c r="G658" s="114"/>
    </row>
    <row r="659" spans="1:7" ht="30" x14ac:dyDescent="0.25">
      <c r="A659" s="292">
        <v>152</v>
      </c>
      <c r="B659" s="293" t="s">
        <v>221</v>
      </c>
      <c r="C659" s="187" t="s">
        <v>1926</v>
      </c>
      <c r="D659" s="292" t="s">
        <v>222</v>
      </c>
      <c r="E659" s="295"/>
      <c r="F659" s="295">
        <v>20000000</v>
      </c>
      <c r="G659" s="114"/>
    </row>
    <row r="660" spans="1:7" ht="30" x14ac:dyDescent="0.25">
      <c r="A660" s="292">
        <v>153</v>
      </c>
      <c r="B660" s="293" t="s">
        <v>81</v>
      </c>
      <c r="C660" s="187" t="s">
        <v>1926</v>
      </c>
      <c r="D660" s="292" t="s">
        <v>223</v>
      </c>
      <c r="E660" s="295"/>
      <c r="F660" s="295">
        <v>20000000</v>
      </c>
      <c r="G660" s="114"/>
    </row>
    <row r="661" spans="1:7" ht="30" x14ac:dyDescent="0.25">
      <c r="A661" s="292">
        <v>154</v>
      </c>
      <c r="B661" s="293" t="s">
        <v>224</v>
      </c>
      <c r="C661" s="187" t="s">
        <v>1926</v>
      </c>
      <c r="D661" s="292" t="s">
        <v>223</v>
      </c>
      <c r="E661" s="295"/>
      <c r="F661" s="295">
        <v>20000000</v>
      </c>
      <c r="G661" s="114"/>
    </row>
    <row r="662" spans="1:7" ht="30" x14ac:dyDescent="0.25">
      <c r="A662" s="292">
        <v>155</v>
      </c>
      <c r="B662" s="293" t="s">
        <v>225</v>
      </c>
      <c r="C662" s="187" t="s">
        <v>1926</v>
      </c>
      <c r="D662" s="292" t="s">
        <v>223</v>
      </c>
      <c r="E662" s="295"/>
      <c r="F662" s="295">
        <v>20000000</v>
      </c>
      <c r="G662" s="114"/>
    </row>
    <row r="663" spans="1:7" ht="30" x14ac:dyDescent="0.25">
      <c r="A663" s="292">
        <v>156</v>
      </c>
      <c r="B663" s="293" t="s">
        <v>226</v>
      </c>
      <c r="C663" s="187" t="s">
        <v>1926</v>
      </c>
      <c r="D663" s="292" t="s">
        <v>223</v>
      </c>
      <c r="E663" s="295"/>
      <c r="F663" s="295">
        <v>20000000</v>
      </c>
      <c r="G663" s="114"/>
    </row>
    <row r="664" spans="1:7" ht="30" x14ac:dyDescent="0.25">
      <c r="A664" s="292">
        <v>157</v>
      </c>
      <c r="B664" s="293" t="s">
        <v>227</v>
      </c>
      <c r="C664" s="187" t="s">
        <v>1926</v>
      </c>
      <c r="D664" s="292" t="s">
        <v>223</v>
      </c>
      <c r="E664" s="295"/>
      <c r="F664" s="295">
        <v>20000000</v>
      </c>
      <c r="G664" s="114"/>
    </row>
    <row r="665" spans="1:7" ht="30" x14ac:dyDescent="0.25">
      <c r="A665" s="292">
        <v>158</v>
      </c>
      <c r="B665" s="293" t="s">
        <v>228</v>
      </c>
      <c r="C665" s="187" t="s">
        <v>1926</v>
      </c>
      <c r="D665" s="292" t="s">
        <v>229</v>
      </c>
      <c r="E665" s="295"/>
      <c r="F665" s="295">
        <v>20000000</v>
      </c>
      <c r="G665" s="114"/>
    </row>
    <row r="666" spans="1:7" ht="30" x14ac:dyDescent="0.25">
      <c r="A666" s="292">
        <v>159</v>
      </c>
      <c r="B666" s="293" t="s">
        <v>230</v>
      </c>
      <c r="C666" s="187" t="s">
        <v>1926</v>
      </c>
      <c r="D666" s="292" t="s">
        <v>229</v>
      </c>
      <c r="E666" s="295"/>
      <c r="F666" s="295">
        <v>20000000</v>
      </c>
      <c r="G666" s="114"/>
    </row>
    <row r="667" spans="1:7" ht="30" x14ac:dyDescent="0.25">
      <c r="A667" s="292">
        <v>160</v>
      </c>
      <c r="B667" s="293" t="s">
        <v>231</v>
      </c>
      <c r="C667" s="187" t="s">
        <v>1926</v>
      </c>
      <c r="D667" s="292" t="s">
        <v>229</v>
      </c>
      <c r="E667" s="295"/>
      <c r="F667" s="295">
        <v>20000000</v>
      </c>
      <c r="G667" s="114"/>
    </row>
    <row r="668" spans="1:7" ht="30" x14ac:dyDescent="0.25">
      <c r="A668" s="292">
        <v>161</v>
      </c>
      <c r="B668" s="293" t="s">
        <v>232</v>
      </c>
      <c r="C668" s="187" t="s">
        <v>1926</v>
      </c>
      <c r="D668" s="292" t="s">
        <v>229</v>
      </c>
      <c r="E668" s="295"/>
      <c r="F668" s="295">
        <v>20000000</v>
      </c>
      <c r="G668" s="114"/>
    </row>
    <row r="669" spans="1:7" ht="30" x14ac:dyDescent="0.25">
      <c r="A669" s="292">
        <v>162</v>
      </c>
      <c r="B669" s="293" t="s">
        <v>233</v>
      </c>
      <c r="C669" s="187" t="s">
        <v>1926</v>
      </c>
      <c r="D669" s="292" t="s">
        <v>234</v>
      </c>
      <c r="E669" s="295"/>
      <c r="F669" s="295">
        <v>20000000</v>
      </c>
      <c r="G669" s="114"/>
    </row>
    <row r="670" spans="1:7" ht="30" x14ac:dyDescent="0.25">
      <c r="A670" s="292">
        <v>163</v>
      </c>
      <c r="B670" s="293" t="s">
        <v>235</v>
      </c>
      <c r="C670" s="187" t="s">
        <v>1926</v>
      </c>
      <c r="D670" s="292" t="s">
        <v>234</v>
      </c>
      <c r="E670" s="295"/>
      <c r="F670" s="295">
        <v>20000000</v>
      </c>
      <c r="G670" s="114"/>
    </row>
    <row r="671" spans="1:7" ht="30" x14ac:dyDescent="0.25">
      <c r="A671" s="292">
        <v>164</v>
      </c>
      <c r="B671" s="293" t="s">
        <v>236</v>
      </c>
      <c r="C671" s="187" t="s">
        <v>1926</v>
      </c>
      <c r="D671" s="292" t="s">
        <v>234</v>
      </c>
      <c r="E671" s="295"/>
      <c r="F671" s="295">
        <v>20000000</v>
      </c>
      <c r="G671" s="114"/>
    </row>
    <row r="672" spans="1:7" ht="30" x14ac:dyDescent="0.25">
      <c r="A672" s="292">
        <v>165</v>
      </c>
      <c r="B672" s="293" t="s">
        <v>237</v>
      </c>
      <c r="C672" s="187" t="s">
        <v>1926</v>
      </c>
      <c r="D672" s="292" t="s">
        <v>234</v>
      </c>
      <c r="E672" s="295"/>
      <c r="F672" s="295">
        <v>20000000</v>
      </c>
      <c r="G672" s="114"/>
    </row>
    <row r="673" spans="1:7" ht="30" x14ac:dyDescent="0.25">
      <c r="A673" s="292">
        <v>166</v>
      </c>
      <c r="B673" s="293" t="s">
        <v>238</v>
      </c>
      <c r="C673" s="187" t="s">
        <v>1926</v>
      </c>
      <c r="D673" s="292" t="s">
        <v>177</v>
      </c>
      <c r="E673" s="295"/>
      <c r="F673" s="295">
        <v>20000000</v>
      </c>
      <c r="G673" s="114"/>
    </row>
    <row r="674" spans="1:7" ht="30" x14ac:dyDescent="0.25">
      <c r="A674" s="292">
        <v>167</v>
      </c>
      <c r="B674" s="293" t="s">
        <v>239</v>
      </c>
      <c r="C674" s="187" t="s">
        <v>1926</v>
      </c>
      <c r="D674" s="292" t="s">
        <v>177</v>
      </c>
      <c r="E674" s="295"/>
      <c r="F674" s="295">
        <v>20000000</v>
      </c>
      <c r="G674" s="114"/>
    </row>
    <row r="675" spans="1:7" ht="30" x14ac:dyDescent="0.25">
      <c r="A675" s="292">
        <v>168</v>
      </c>
      <c r="B675" s="293" t="s">
        <v>240</v>
      </c>
      <c r="C675" s="187" t="s">
        <v>1926</v>
      </c>
      <c r="D675" s="292" t="s">
        <v>177</v>
      </c>
      <c r="E675" s="295"/>
      <c r="F675" s="295">
        <v>20000000</v>
      </c>
      <c r="G675" s="114"/>
    </row>
    <row r="676" spans="1:7" ht="30" x14ac:dyDescent="0.25">
      <c r="A676" s="292">
        <v>169</v>
      </c>
      <c r="B676" s="293" t="s">
        <v>224</v>
      </c>
      <c r="C676" s="187" t="s">
        <v>1926</v>
      </c>
      <c r="D676" s="292" t="s">
        <v>177</v>
      </c>
      <c r="E676" s="295"/>
      <c r="F676" s="295">
        <v>20000000</v>
      </c>
      <c r="G676" s="114"/>
    </row>
    <row r="677" spans="1:7" ht="30" x14ac:dyDescent="0.25">
      <c r="A677" s="292">
        <v>170</v>
      </c>
      <c r="B677" s="293" t="s">
        <v>241</v>
      </c>
      <c r="C677" s="187" t="s">
        <v>1926</v>
      </c>
      <c r="D677" s="292" t="s">
        <v>242</v>
      </c>
      <c r="E677" s="295"/>
      <c r="F677" s="295">
        <v>20000000</v>
      </c>
      <c r="G677" s="114"/>
    </row>
    <row r="678" spans="1:7" ht="30" x14ac:dyDescent="0.25">
      <c r="A678" s="292">
        <v>171</v>
      </c>
      <c r="B678" s="293" t="s">
        <v>243</v>
      </c>
      <c r="C678" s="187" t="s">
        <v>1926</v>
      </c>
      <c r="D678" s="292" t="s">
        <v>242</v>
      </c>
      <c r="E678" s="295"/>
      <c r="F678" s="295">
        <v>20000000</v>
      </c>
      <c r="G678" s="114"/>
    </row>
    <row r="679" spans="1:7" ht="30" x14ac:dyDescent="0.25">
      <c r="A679" s="292">
        <v>172</v>
      </c>
      <c r="B679" s="293" t="s">
        <v>244</v>
      </c>
      <c r="C679" s="187" t="s">
        <v>1926</v>
      </c>
      <c r="D679" s="292" t="s">
        <v>242</v>
      </c>
      <c r="E679" s="295"/>
      <c r="F679" s="295">
        <v>20000000</v>
      </c>
      <c r="G679" s="114"/>
    </row>
    <row r="680" spans="1:7" ht="30" x14ac:dyDescent="0.25">
      <c r="A680" s="292">
        <v>173</v>
      </c>
      <c r="B680" s="293" t="s">
        <v>245</v>
      </c>
      <c r="C680" s="187" t="s">
        <v>1926</v>
      </c>
      <c r="D680" s="292" t="s">
        <v>242</v>
      </c>
      <c r="E680" s="295"/>
      <c r="F680" s="295">
        <v>20000000</v>
      </c>
      <c r="G680" s="114"/>
    </row>
    <row r="681" spans="1:7" ht="30" x14ac:dyDescent="0.25">
      <c r="A681" s="292">
        <v>174</v>
      </c>
      <c r="B681" s="293" t="s">
        <v>246</v>
      </c>
      <c r="C681" s="187" t="s">
        <v>1926</v>
      </c>
      <c r="D681" s="292" t="s">
        <v>242</v>
      </c>
      <c r="E681" s="295"/>
      <c r="F681" s="295">
        <v>20000000</v>
      </c>
      <c r="G681" s="114"/>
    </row>
    <row r="682" spans="1:7" ht="30" x14ac:dyDescent="0.25">
      <c r="A682" s="292">
        <v>175</v>
      </c>
      <c r="B682" s="293" t="s">
        <v>247</v>
      </c>
      <c r="C682" s="187" t="s">
        <v>1926</v>
      </c>
      <c r="D682" s="292" t="s">
        <v>242</v>
      </c>
      <c r="E682" s="295"/>
      <c r="F682" s="295">
        <v>20000000</v>
      </c>
      <c r="G682" s="114"/>
    </row>
    <row r="683" spans="1:7" ht="30" x14ac:dyDescent="0.25">
      <c r="A683" s="292">
        <v>176</v>
      </c>
      <c r="B683" s="293" t="s">
        <v>248</v>
      </c>
      <c r="C683" s="187" t="s">
        <v>1926</v>
      </c>
      <c r="D683" s="292" t="s">
        <v>249</v>
      </c>
      <c r="E683" s="295">
        <v>40000000</v>
      </c>
      <c r="F683" s="295"/>
      <c r="G683" s="114"/>
    </row>
    <row r="684" spans="1:7" ht="30" x14ac:dyDescent="0.25">
      <c r="A684" s="292">
        <v>177</v>
      </c>
      <c r="B684" s="293" t="s">
        <v>250</v>
      </c>
      <c r="C684" s="187" t="s">
        <v>1926</v>
      </c>
      <c r="D684" s="292" t="s">
        <v>249</v>
      </c>
      <c r="E684" s="295"/>
      <c r="F684" s="295">
        <v>20000000</v>
      </c>
      <c r="G684" s="114"/>
    </row>
    <row r="685" spans="1:7" ht="30" x14ac:dyDescent="0.25">
      <c r="A685" s="292">
        <v>178</v>
      </c>
      <c r="B685" s="293" t="s">
        <v>251</v>
      </c>
      <c r="C685" s="187" t="s">
        <v>1926</v>
      </c>
      <c r="D685" s="292" t="s">
        <v>252</v>
      </c>
      <c r="E685" s="295"/>
      <c r="F685" s="295">
        <v>20000000</v>
      </c>
      <c r="G685" s="114"/>
    </row>
    <row r="686" spans="1:7" ht="30" x14ac:dyDescent="0.25">
      <c r="A686" s="292">
        <v>179</v>
      </c>
      <c r="B686" s="293" t="s">
        <v>253</v>
      </c>
      <c r="C686" s="187" t="s">
        <v>1926</v>
      </c>
      <c r="D686" s="292" t="s">
        <v>252</v>
      </c>
      <c r="E686" s="295"/>
      <c r="F686" s="295">
        <v>20000000</v>
      </c>
      <c r="G686" s="114"/>
    </row>
    <row r="687" spans="1:7" ht="30" x14ac:dyDescent="0.25">
      <c r="A687" s="292">
        <v>180</v>
      </c>
      <c r="B687" s="293" t="s">
        <v>254</v>
      </c>
      <c r="C687" s="187" t="s">
        <v>1926</v>
      </c>
      <c r="D687" s="292" t="s">
        <v>252</v>
      </c>
      <c r="E687" s="295"/>
      <c r="F687" s="295">
        <v>20000000</v>
      </c>
      <c r="G687" s="114"/>
    </row>
    <row r="688" spans="1:7" ht="30" x14ac:dyDescent="0.25">
      <c r="A688" s="292">
        <v>181</v>
      </c>
      <c r="B688" s="293" t="s">
        <v>255</v>
      </c>
      <c r="C688" s="187" t="s">
        <v>1926</v>
      </c>
      <c r="D688" s="292" t="s">
        <v>156</v>
      </c>
      <c r="E688" s="295"/>
      <c r="F688" s="295">
        <v>20000000</v>
      </c>
      <c r="G688" s="114"/>
    </row>
    <row r="689" spans="1:7" ht="30" x14ac:dyDescent="0.25">
      <c r="A689" s="292">
        <v>182</v>
      </c>
      <c r="B689" s="293" t="s">
        <v>256</v>
      </c>
      <c r="C689" s="187" t="s">
        <v>1926</v>
      </c>
      <c r="D689" s="292" t="s">
        <v>223</v>
      </c>
      <c r="E689" s="295"/>
      <c r="F689" s="295">
        <v>20000000</v>
      </c>
      <c r="G689" s="114"/>
    </row>
    <row r="690" spans="1:7" ht="30" x14ac:dyDescent="0.25">
      <c r="A690" s="292">
        <v>183</v>
      </c>
      <c r="B690" s="293" t="s">
        <v>257</v>
      </c>
      <c r="C690" s="187" t="s">
        <v>1926</v>
      </c>
      <c r="D690" s="292" t="s">
        <v>258</v>
      </c>
      <c r="E690" s="295"/>
      <c r="F690" s="295">
        <v>20000000</v>
      </c>
      <c r="G690" s="114"/>
    </row>
    <row r="691" spans="1:7" ht="30" x14ac:dyDescent="0.25">
      <c r="A691" s="292">
        <v>184</v>
      </c>
      <c r="B691" s="293" t="s">
        <v>259</v>
      </c>
      <c r="C691" s="187" t="s">
        <v>1926</v>
      </c>
      <c r="D691" s="292" t="s">
        <v>229</v>
      </c>
      <c r="E691" s="295"/>
      <c r="F691" s="295">
        <v>20000000</v>
      </c>
      <c r="G691" s="114"/>
    </row>
    <row r="692" spans="1:7" ht="15.75" x14ac:dyDescent="0.25">
      <c r="A692" s="292">
        <v>185</v>
      </c>
      <c r="B692" s="293" t="s">
        <v>260</v>
      </c>
      <c r="C692" s="187" t="s">
        <v>1924</v>
      </c>
      <c r="D692" s="292" t="s">
        <v>261</v>
      </c>
      <c r="E692" s="295"/>
      <c r="F692" s="295">
        <v>20000000</v>
      </c>
      <c r="G692" s="114"/>
    </row>
    <row r="693" spans="1:7" ht="30" x14ac:dyDescent="0.25">
      <c r="A693" s="292">
        <v>186</v>
      </c>
      <c r="B693" s="293" t="s">
        <v>262</v>
      </c>
      <c r="C693" s="187" t="s">
        <v>1926</v>
      </c>
      <c r="D693" s="292" t="s">
        <v>229</v>
      </c>
      <c r="E693" s="295"/>
      <c r="F693" s="295">
        <v>20000000</v>
      </c>
      <c r="G693" s="114"/>
    </row>
    <row r="694" spans="1:7" ht="30" x14ac:dyDescent="0.25">
      <c r="A694" s="292">
        <v>187</v>
      </c>
      <c r="B694" s="293" t="s">
        <v>49</v>
      </c>
      <c r="C694" s="187" t="s">
        <v>1926</v>
      </c>
      <c r="D694" s="292" t="s">
        <v>203</v>
      </c>
      <c r="E694" s="295"/>
      <c r="F694" s="295">
        <v>20000000</v>
      </c>
      <c r="G694" s="114"/>
    </row>
    <row r="695" spans="1:7" ht="30" x14ac:dyDescent="0.25">
      <c r="A695" s="292">
        <v>188</v>
      </c>
      <c r="B695" s="293" t="s">
        <v>263</v>
      </c>
      <c r="C695" s="187" t="s">
        <v>1926</v>
      </c>
      <c r="D695" s="292" t="s">
        <v>207</v>
      </c>
      <c r="E695" s="295"/>
      <c r="F695" s="295">
        <v>20000000</v>
      </c>
      <c r="G695" s="114"/>
    </row>
    <row r="696" spans="1:7" ht="15.75" x14ac:dyDescent="0.25">
      <c r="A696" s="292">
        <v>189</v>
      </c>
      <c r="B696" s="293" t="s">
        <v>264</v>
      </c>
      <c r="C696" s="187" t="s">
        <v>1923</v>
      </c>
      <c r="D696" s="292" t="s">
        <v>207</v>
      </c>
      <c r="E696" s="295"/>
      <c r="F696" s="295">
        <v>20000000</v>
      </c>
      <c r="G696" s="114"/>
    </row>
    <row r="697" spans="1:7" ht="30" x14ac:dyDescent="0.25">
      <c r="A697" s="292">
        <v>190</v>
      </c>
      <c r="B697" s="293" t="s">
        <v>265</v>
      </c>
      <c r="C697" s="187" t="s">
        <v>1926</v>
      </c>
      <c r="D697" s="292" t="s">
        <v>212</v>
      </c>
      <c r="E697" s="295"/>
      <c r="F697" s="295">
        <v>20000000</v>
      </c>
      <c r="G697" s="114"/>
    </row>
    <row r="698" spans="1:7" ht="30" x14ac:dyDescent="0.25">
      <c r="A698" s="292">
        <v>191</v>
      </c>
      <c r="B698" s="293" t="s">
        <v>266</v>
      </c>
      <c r="C698" s="187" t="s">
        <v>1926</v>
      </c>
      <c r="D698" s="292" t="s">
        <v>172</v>
      </c>
      <c r="E698" s="295"/>
      <c r="F698" s="295">
        <v>20000000</v>
      </c>
      <c r="G698" s="114"/>
    </row>
    <row r="699" spans="1:7" ht="30" x14ac:dyDescent="0.25">
      <c r="A699" s="292">
        <v>192</v>
      </c>
      <c r="B699" s="293" t="s">
        <v>267</v>
      </c>
      <c r="C699" s="187" t="s">
        <v>1926</v>
      </c>
      <c r="D699" s="292" t="s">
        <v>172</v>
      </c>
      <c r="E699" s="295"/>
      <c r="F699" s="295">
        <v>20000000</v>
      </c>
      <c r="G699" s="114"/>
    </row>
    <row r="700" spans="1:7" ht="30" x14ac:dyDescent="0.25">
      <c r="A700" s="292">
        <v>193</v>
      </c>
      <c r="B700" s="293" t="s">
        <v>268</v>
      </c>
      <c r="C700" s="187" t="s">
        <v>1926</v>
      </c>
      <c r="D700" s="292" t="s">
        <v>172</v>
      </c>
      <c r="E700" s="295"/>
      <c r="F700" s="295">
        <v>20000000</v>
      </c>
      <c r="G700" s="114"/>
    </row>
    <row r="701" spans="1:7" ht="30" x14ac:dyDescent="0.25">
      <c r="A701" s="292">
        <v>194</v>
      </c>
      <c r="B701" s="293" t="s">
        <v>269</v>
      </c>
      <c r="C701" s="187" t="s">
        <v>1926</v>
      </c>
      <c r="D701" s="292" t="s">
        <v>172</v>
      </c>
      <c r="E701" s="295"/>
      <c r="F701" s="295">
        <v>20000000</v>
      </c>
      <c r="G701" s="114"/>
    </row>
    <row r="702" spans="1:7" ht="15.75" x14ac:dyDescent="0.25">
      <c r="A702" s="292">
        <v>195</v>
      </c>
      <c r="B702" s="296" t="s">
        <v>1222</v>
      </c>
      <c r="C702" s="187" t="s">
        <v>1921</v>
      </c>
      <c r="D702" s="292" t="s">
        <v>172</v>
      </c>
      <c r="E702" s="297"/>
      <c r="F702" s="297">
        <v>20000000</v>
      </c>
      <c r="G702" s="94"/>
    </row>
    <row r="703" spans="1:7" ht="30" x14ac:dyDescent="0.25">
      <c r="A703" s="292">
        <v>196</v>
      </c>
      <c r="B703" s="293" t="s">
        <v>270</v>
      </c>
      <c r="C703" s="187" t="s">
        <v>1926</v>
      </c>
      <c r="D703" s="292" t="s">
        <v>156</v>
      </c>
      <c r="E703" s="295"/>
      <c r="F703" s="295">
        <v>20000000</v>
      </c>
      <c r="G703" s="114"/>
    </row>
    <row r="704" spans="1:7" ht="30" x14ac:dyDescent="0.25">
      <c r="A704" s="292">
        <v>197</v>
      </c>
      <c r="B704" s="293" t="s">
        <v>271</v>
      </c>
      <c r="C704" s="187" t="s">
        <v>1926</v>
      </c>
      <c r="D704" s="292" t="s">
        <v>156</v>
      </c>
      <c r="E704" s="295"/>
      <c r="F704" s="295">
        <v>20000000</v>
      </c>
      <c r="G704" s="114"/>
    </row>
    <row r="705" spans="1:7" ht="30" x14ac:dyDescent="0.25">
      <c r="A705" s="292">
        <v>198</v>
      </c>
      <c r="B705" s="293" t="s">
        <v>272</v>
      </c>
      <c r="C705" s="187" t="s">
        <v>1926</v>
      </c>
      <c r="D705" s="292" t="s">
        <v>156</v>
      </c>
      <c r="E705" s="295"/>
      <c r="F705" s="295">
        <v>20000000</v>
      </c>
      <c r="G705" s="114"/>
    </row>
    <row r="706" spans="1:7" ht="30" x14ac:dyDescent="0.25">
      <c r="A706" s="292">
        <v>199</v>
      </c>
      <c r="B706" s="293" t="s">
        <v>273</v>
      </c>
      <c r="C706" s="187" t="s">
        <v>1926</v>
      </c>
      <c r="D706" s="292" t="s">
        <v>156</v>
      </c>
      <c r="E706" s="295"/>
      <c r="F706" s="295">
        <v>20000000</v>
      </c>
      <c r="G706" s="114"/>
    </row>
    <row r="707" spans="1:7" ht="30" x14ac:dyDescent="0.25">
      <c r="A707" s="292">
        <v>200</v>
      </c>
      <c r="B707" s="293" t="s">
        <v>274</v>
      </c>
      <c r="C707" s="187" t="s">
        <v>1926</v>
      </c>
      <c r="D707" s="292" t="s">
        <v>156</v>
      </c>
      <c r="E707" s="295"/>
      <c r="F707" s="295">
        <v>20000000</v>
      </c>
      <c r="G707" s="114"/>
    </row>
    <row r="708" spans="1:7" ht="30" x14ac:dyDescent="0.25">
      <c r="A708" s="292">
        <v>201</v>
      </c>
      <c r="B708" s="293" t="s">
        <v>275</v>
      </c>
      <c r="C708" s="187" t="s">
        <v>1926</v>
      </c>
      <c r="D708" s="292" t="s">
        <v>242</v>
      </c>
      <c r="E708" s="295"/>
      <c r="F708" s="295">
        <v>20000000</v>
      </c>
      <c r="G708" s="114"/>
    </row>
    <row r="709" spans="1:7" ht="31.5" x14ac:dyDescent="0.25">
      <c r="A709" s="292">
        <v>202</v>
      </c>
      <c r="B709" s="296" t="s">
        <v>1223</v>
      </c>
      <c r="C709" s="187" t="s">
        <v>1921</v>
      </c>
      <c r="D709" s="292" t="s">
        <v>242</v>
      </c>
      <c r="E709" s="295"/>
      <c r="F709" s="295">
        <v>20000000</v>
      </c>
      <c r="G709" s="94"/>
    </row>
    <row r="710" spans="1:7" ht="30" x14ac:dyDescent="0.25">
      <c r="A710" s="292">
        <v>203</v>
      </c>
      <c r="B710" s="293" t="s">
        <v>276</v>
      </c>
      <c r="C710" s="187" t="s">
        <v>1926</v>
      </c>
      <c r="D710" s="292" t="s">
        <v>188</v>
      </c>
      <c r="E710" s="295"/>
      <c r="F710" s="295">
        <v>20000000</v>
      </c>
      <c r="G710" s="114"/>
    </row>
    <row r="711" spans="1:7" ht="30" x14ac:dyDescent="0.25">
      <c r="A711" s="292">
        <v>204</v>
      </c>
      <c r="B711" s="296" t="s">
        <v>1224</v>
      </c>
      <c r="C711" s="187" t="s">
        <v>1926</v>
      </c>
      <c r="D711" s="292" t="s">
        <v>249</v>
      </c>
      <c r="E711" s="295"/>
      <c r="F711" s="295">
        <v>20000000</v>
      </c>
      <c r="G711" s="94" t="s">
        <v>1914</v>
      </c>
    </row>
    <row r="712" spans="1:7" ht="24" customHeight="1" x14ac:dyDescent="0.25">
      <c r="A712" s="292">
        <v>205</v>
      </c>
      <c r="B712" s="293" t="s">
        <v>278</v>
      </c>
      <c r="C712" s="187" t="s">
        <v>1924</v>
      </c>
      <c r="D712" s="292" t="s">
        <v>279</v>
      </c>
      <c r="E712" s="295"/>
      <c r="F712" s="295">
        <v>20000000</v>
      </c>
      <c r="G712" s="114"/>
    </row>
    <row r="713" spans="1:7" ht="30" x14ac:dyDescent="0.25">
      <c r="A713" s="292">
        <v>206</v>
      </c>
      <c r="B713" s="298" t="s">
        <v>280</v>
      </c>
      <c r="C713" s="187" t="s">
        <v>1926</v>
      </c>
      <c r="D713" s="299" t="s">
        <v>151</v>
      </c>
      <c r="E713" s="300"/>
      <c r="F713" s="300">
        <v>20000000</v>
      </c>
      <c r="G713" s="114"/>
    </row>
    <row r="714" spans="1:7" ht="30" x14ac:dyDescent="0.25">
      <c r="A714" s="292">
        <v>207</v>
      </c>
      <c r="B714" s="298" t="s">
        <v>281</v>
      </c>
      <c r="C714" s="187" t="s">
        <v>1926</v>
      </c>
      <c r="D714" s="299" t="s">
        <v>156</v>
      </c>
      <c r="E714" s="300"/>
      <c r="F714" s="300">
        <v>20000000</v>
      </c>
      <c r="G714" s="114"/>
    </row>
    <row r="715" spans="1:7" ht="30" x14ac:dyDescent="0.25">
      <c r="A715" s="292">
        <v>208</v>
      </c>
      <c r="B715" s="298" t="s">
        <v>282</v>
      </c>
      <c r="C715" s="187" t="s">
        <v>1926</v>
      </c>
      <c r="D715" s="299" t="s">
        <v>188</v>
      </c>
      <c r="E715" s="300"/>
      <c r="F715" s="300">
        <v>20000000</v>
      </c>
      <c r="G715" s="114"/>
    </row>
    <row r="716" spans="1:7" ht="30" x14ac:dyDescent="0.25">
      <c r="A716" s="292">
        <v>209</v>
      </c>
      <c r="B716" s="298" t="s">
        <v>283</v>
      </c>
      <c r="C716" s="187" t="s">
        <v>1926</v>
      </c>
      <c r="D716" s="299" t="s">
        <v>222</v>
      </c>
      <c r="E716" s="300"/>
      <c r="F716" s="300">
        <v>20000000</v>
      </c>
      <c r="G716" s="114"/>
    </row>
    <row r="717" spans="1:7" ht="30" x14ac:dyDescent="0.25">
      <c r="A717" s="292">
        <v>210</v>
      </c>
      <c r="B717" s="298" t="s">
        <v>284</v>
      </c>
      <c r="C717" s="187" t="s">
        <v>1926</v>
      </c>
      <c r="D717" s="299" t="s">
        <v>223</v>
      </c>
      <c r="E717" s="300"/>
      <c r="F717" s="300">
        <v>20000000</v>
      </c>
      <c r="G717" s="114"/>
    </row>
    <row r="718" spans="1:7" ht="30" x14ac:dyDescent="0.25">
      <c r="A718" s="292">
        <v>211</v>
      </c>
      <c r="B718" s="298" t="s">
        <v>285</v>
      </c>
      <c r="C718" s="187" t="s">
        <v>1926</v>
      </c>
      <c r="D718" s="299" t="s">
        <v>229</v>
      </c>
      <c r="E718" s="300">
        <v>40000000</v>
      </c>
      <c r="F718" s="300"/>
      <c r="G718" s="114"/>
    </row>
    <row r="719" spans="1:7" ht="30" x14ac:dyDescent="0.25">
      <c r="A719" s="292">
        <v>212</v>
      </c>
      <c r="B719" s="298" t="s">
        <v>286</v>
      </c>
      <c r="C719" s="187" t="s">
        <v>1926</v>
      </c>
      <c r="D719" s="299" t="s">
        <v>156</v>
      </c>
      <c r="E719" s="300"/>
      <c r="F719" s="300">
        <v>20000000</v>
      </c>
      <c r="G719" s="114"/>
    </row>
    <row r="720" spans="1:7" ht="30" x14ac:dyDescent="0.25">
      <c r="A720" s="292">
        <v>213</v>
      </c>
      <c r="B720" s="298" t="s">
        <v>287</v>
      </c>
      <c r="C720" s="187" t="s">
        <v>1926</v>
      </c>
      <c r="D720" s="299" t="s">
        <v>229</v>
      </c>
      <c r="E720" s="300"/>
      <c r="F720" s="300">
        <v>20000000</v>
      </c>
      <c r="G720" s="114"/>
    </row>
    <row r="721" spans="1:7" ht="30" x14ac:dyDescent="0.25">
      <c r="A721" s="292">
        <v>214</v>
      </c>
      <c r="B721" s="301" t="s">
        <v>288</v>
      </c>
      <c r="C721" s="187" t="s">
        <v>1926</v>
      </c>
      <c r="D721" s="299" t="s">
        <v>223</v>
      </c>
      <c r="E721" s="302">
        <v>40000000</v>
      </c>
      <c r="F721" s="302"/>
      <c r="G721" s="114"/>
    </row>
    <row r="722" spans="1:7" ht="30" x14ac:dyDescent="0.25">
      <c r="A722" s="292">
        <v>215</v>
      </c>
      <c r="B722" s="301" t="s">
        <v>289</v>
      </c>
      <c r="C722" s="187" t="s">
        <v>1926</v>
      </c>
      <c r="D722" s="299" t="s">
        <v>156</v>
      </c>
      <c r="E722" s="302"/>
      <c r="F722" s="302">
        <v>20000000</v>
      </c>
      <c r="G722" s="114"/>
    </row>
    <row r="723" spans="1:7" ht="25.5" customHeight="1" x14ac:dyDescent="0.25">
      <c r="A723" s="303" t="s">
        <v>1340</v>
      </c>
      <c r="B723" s="304" t="s">
        <v>1341</v>
      </c>
      <c r="C723" s="187"/>
      <c r="D723" s="299"/>
      <c r="E723" s="305">
        <f>SUM(E724:E843)</f>
        <v>1760000000</v>
      </c>
      <c r="F723" s="305">
        <f>SUM(F724:F843)</f>
        <v>1520000000</v>
      </c>
      <c r="G723" s="114"/>
    </row>
    <row r="724" spans="1:7" ht="15.75" x14ac:dyDescent="0.25">
      <c r="A724" s="306">
        <v>216</v>
      </c>
      <c r="B724" s="307" t="s">
        <v>290</v>
      </c>
      <c r="C724" s="187" t="s">
        <v>1923</v>
      </c>
      <c r="D724" s="306" t="s">
        <v>291</v>
      </c>
      <c r="E724" s="308"/>
      <c r="F724" s="308">
        <v>20000000</v>
      </c>
      <c r="G724" s="114"/>
    </row>
    <row r="725" spans="1:7" ht="30" x14ac:dyDescent="0.25">
      <c r="A725" s="306">
        <v>217</v>
      </c>
      <c r="B725" s="307" t="s">
        <v>292</v>
      </c>
      <c r="C725" s="187" t="s">
        <v>1926</v>
      </c>
      <c r="D725" s="306" t="s">
        <v>291</v>
      </c>
      <c r="E725" s="308"/>
      <c r="F725" s="308">
        <v>20000000</v>
      </c>
      <c r="G725" s="114"/>
    </row>
    <row r="726" spans="1:7" ht="30" x14ac:dyDescent="0.25">
      <c r="A726" s="306">
        <v>218</v>
      </c>
      <c r="B726" s="309" t="s">
        <v>1225</v>
      </c>
      <c r="C726" s="187" t="s">
        <v>1926</v>
      </c>
      <c r="D726" s="306" t="s">
        <v>291</v>
      </c>
      <c r="E726" s="308"/>
      <c r="F726" s="308">
        <v>20000000</v>
      </c>
      <c r="G726" s="94" t="s">
        <v>1914</v>
      </c>
    </row>
    <row r="727" spans="1:7" ht="30" x14ac:dyDescent="0.25">
      <c r="A727" s="306">
        <v>219</v>
      </c>
      <c r="B727" s="307" t="s">
        <v>293</v>
      </c>
      <c r="C727" s="187" t="s">
        <v>1926</v>
      </c>
      <c r="D727" s="306" t="s">
        <v>294</v>
      </c>
      <c r="E727" s="308">
        <v>40000000</v>
      </c>
      <c r="F727" s="308"/>
      <c r="G727" s="114"/>
    </row>
    <row r="728" spans="1:7" ht="30" x14ac:dyDescent="0.25">
      <c r="A728" s="306">
        <v>220</v>
      </c>
      <c r="B728" s="309" t="s">
        <v>1226</v>
      </c>
      <c r="C728" s="187" t="s">
        <v>1926</v>
      </c>
      <c r="D728" s="306" t="s">
        <v>294</v>
      </c>
      <c r="E728" s="308">
        <v>40000000</v>
      </c>
      <c r="F728" s="308"/>
      <c r="G728" s="94" t="s">
        <v>1914</v>
      </c>
    </row>
    <row r="729" spans="1:7" ht="30" x14ac:dyDescent="0.25">
      <c r="A729" s="306">
        <v>221</v>
      </c>
      <c r="B729" s="307" t="s">
        <v>295</v>
      </c>
      <c r="C729" s="187" t="s">
        <v>1926</v>
      </c>
      <c r="D729" s="306" t="s">
        <v>294</v>
      </c>
      <c r="E729" s="308"/>
      <c r="F729" s="308">
        <v>20000000</v>
      </c>
      <c r="G729" s="94"/>
    </row>
    <row r="730" spans="1:7" ht="30" x14ac:dyDescent="0.25">
      <c r="A730" s="306">
        <v>222</v>
      </c>
      <c r="B730" s="307" t="s">
        <v>296</v>
      </c>
      <c r="C730" s="187" t="s">
        <v>1926</v>
      </c>
      <c r="D730" s="306" t="s">
        <v>294</v>
      </c>
      <c r="E730" s="308"/>
      <c r="F730" s="308">
        <v>20000000</v>
      </c>
      <c r="G730" s="94"/>
    </row>
    <row r="731" spans="1:7" ht="30" x14ac:dyDescent="0.25">
      <c r="A731" s="306">
        <v>223</v>
      </c>
      <c r="B731" s="307" t="s">
        <v>297</v>
      </c>
      <c r="C731" s="187" t="s">
        <v>1926</v>
      </c>
      <c r="D731" s="306" t="s">
        <v>294</v>
      </c>
      <c r="E731" s="308"/>
      <c r="F731" s="308">
        <v>20000000</v>
      </c>
      <c r="G731" s="94"/>
    </row>
    <row r="732" spans="1:7" ht="30" x14ac:dyDescent="0.25">
      <c r="A732" s="306">
        <v>224</v>
      </c>
      <c r="B732" s="309" t="s">
        <v>1227</v>
      </c>
      <c r="C732" s="187" t="s">
        <v>1926</v>
      </c>
      <c r="D732" s="306" t="s">
        <v>294</v>
      </c>
      <c r="E732" s="308">
        <v>40000000</v>
      </c>
      <c r="F732" s="308"/>
      <c r="G732" s="94"/>
    </row>
    <row r="733" spans="1:7" ht="30" x14ac:dyDescent="0.25">
      <c r="A733" s="306">
        <v>225</v>
      </c>
      <c r="B733" s="309" t="s">
        <v>1228</v>
      </c>
      <c r="C733" s="187" t="s">
        <v>1926</v>
      </c>
      <c r="D733" s="306" t="s">
        <v>294</v>
      </c>
      <c r="E733" s="308"/>
      <c r="F733" s="308">
        <v>20000000</v>
      </c>
      <c r="G733" s="94" t="s">
        <v>1914</v>
      </c>
    </row>
    <row r="734" spans="1:7" ht="30" x14ac:dyDescent="0.25">
      <c r="A734" s="306">
        <v>226</v>
      </c>
      <c r="B734" s="307" t="s">
        <v>298</v>
      </c>
      <c r="C734" s="187" t="s">
        <v>1928</v>
      </c>
      <c r="D734" s="306" t="s">
        <v>294</v>
      </c>
      <c r="E734" s="308"/>
      <c r="F734" s="308">
        <v>20000000</v>
      </c>
      <c r="G734" s="114"/>
    </row>
    <row r="735" spans="1:7" ht="30" x14ac:dyDescent="0.25">
      <c r="A735" s="306">
        <v>227</v>
      </c>
      <c r="B735" s="307" t="s">
        <v>299</v>
      </c>
      <c r="C735" s="187" t="s">
        <v>1926</v>
      </c>
      <c r="D735" s="306" t="s">
        <v>294</v>
      </c>
      <c r="E735" s="308"/>
      <c r="F735" s="308">
        <v>20000000</v>
      </c>
      <c r="G735" s="114"/>
    </row>
    <row r="736" spans="1:7" ht="31.5" x14ac:dyDescent="0.25">
      <c r="A736" s="306">
        <v>228</v>
      </c>
      <c r="B736" s="309" t="s">
        <v>1229</v>
      </c>
      <c r="C736" s="187" t="s">
        <v>1926</v>
      </c>
      <c r="D736" s="306" t="s">
        <v>294</v>
      </c>
      <c r="E736" s="308"/>
      <c r="F736" s="308">
        <v>20000000</v>
      </c>
      <c r="G736" s="114" t="s">
        <v>1914</v>
      </c>
    </row>
    <row r="737" spans="1:7" ht="30" x14ac:dyDescent="0.25">
      <c r="A737" s="306">
        <v>229</v>
      </c>
      <c r="B737" s="307" t="s">
        <v>300</v>
      </c>
      <c r="C737" s="187" t="s">
        <v>1926</v>
      </c>
      <c r="D737" s="306" t="s">
        <v>301</v>
      </c>
      <c r="E737" s="308"/>
      <c r="F737" s="308">
        <v>20000000</v>
      </c>
      <c r="G737" s="114"/>
    </row>
    <row r="738" spans="1:7" ht="30" x14ac:dyDescent="0.25">
      <c r="A738" s="306">
        <v>230</v>
      </c>
      <c r="B738" s="307" t="s">
        <v>302</v>
      </c>
      <c r="C738" s="187" t="s">
        <v>1926</v>
      </c>
      <c r="D738" s="306" t="s">
        <v>301</v>
      </c>
      <c r="E738" s="308"/>
      <c r="F738" s="308">
        <v>20000000</v>
      </c>
      <c r="G738" s="114"/>
    </row>
    <row r="739" spans="1:7" ht="30" x14ac:dyDescent="0.25">
      <c r="A739" s="306">
        <v>231</v>
      </c>
      <c r="B739" s="307" t="s">
        <v>303</v>
      </c>
      <c r="C739" s="187" t="s">
        <v>1926</v>
      </c>
      <c r="D739" s="306" t="s">
        <v>301</v>
      </c>
      <c r="E739" s="308"/>
      <c r="F739" s="308">
        <v>20000000</v>
      </c>
      <c r="G739" s="114"/>
    </row>
    <row r="740" spans="1:7" ht="30" x14ac:dyDescent="0.25">
      <c r="A740" s="306">
        <v>232</v>
      </c>
      <c r="B740" s="307" t="s">
        <v>304</v>
      </c>
      <c r="C740" s="187" t="s">
        <v>1926</v>
      </c>
      <c r="D740" s="306" t="s">
        <v>301</v>
      </c>
      <c r="E740" s="308"/>
      <c r="F740" s="308">
        <v>20000000</v>
      </c>
      <c r="G740" s="114"/>
    </row>
    <row r="741" spans="1:7" ht="30" x14ac:dyDescent="0.25">
      <c r="A741" s="306">
        <v>233</v>
      </c>
      <c r="B741" s="309" t="s">
        <v>1230</v>
      </c>
      <c r="C741" s="187" t="s">
        <v>1926</v>
      </c>
      <c r="D741" s="306" t="s">
        <v>305</v>
      </c>
      <c r="E741" s="308"/>
      <c r="F741" s="308">
        <v>20000000</v>
      </c>
      <c r="G741" s="94" t="s">
        <v>1914</v>
      </c>
    </row>
    <row r="742" spans="1:7" ht="30" x14ac:dyDescent="0.25">
      <c r="A742" s="306">
        <v>234</v>
      </c>
      <c r="B742" s="307" t="s">
        <v>306</v>
      </c>
      <c r="C742" s="187" t="s">
        <v>1926</v>
      </c>
      <c r="D742" s="306" t="s">
        <v>305</v>
      </c>
      <c r="E742" s="308">
        <v>40000000</v>
      </c>
      <c r="F742" s="308"/>
      <c r="G742" s="114"/>
    </row>
    <row r="743" spans="1:7" ht="15.75" x14ac:dyDescent="0.25">
      <c r="A743" s="306">
        <v>235</v>
      </c>
      <c r="B743" s="307" t="s">
        <v>307</v>
      </c>
      <c r="C743" s="187" t="s">
        <v>1923</v>
      </c>
      <c r="D743" s="306" t="s">
        <v>305</v>
      </c>
      <c r="E743" s="308"/>
      <c r="F743" s="308">
        <v>20000000</v>
      </c>
      <c r="G743" s="114"/>
    </row>
    <row r="744" spans="1:7" ht="30" x14ac:dyDescent="0.25">
      <c r="A744" s="306">
        <v>236</v>
      </c>
      <c r="B744" s="307" t="s">
        <v>308</v>
      </c>
      <c r="C744" s="187" t="s">
        <v>1926</v>
      </c>
      <c r="D744" s="306" t="s">
        <v>305</v>
      </c>
      <c r="E744" s="308">
        <v>40000000</v>
      </c>
      <c r="F744" s="308"/>
      <c r="G744" s="114"/>
    </row>
    <row r="745" spans="1:7" ht="30" x14ac:dyDescent="0.25">
      <c r="A745" s="306">
        <v>237</v>
      </c>
      <c r="B745" s="307" t="s">
        <v>309</v>
      </c>
      <c r="C745" s="187" t="s">
        <v>1926</v>
      </c>
      <c r="D745" s="306" t="s">
        <v>305</v>
      </c>
      <c r="E745" s="308"/>
      <c r="F745" s="308">
        <v>20000000</v>
      </c>
      <c r="G745" s="114"/>
    </row>
    <row r="746" spans="1:7" ht="30" x14ac:dyDescent="0.25">
      <c r="A746" s="306">
        <v>238</v>
      </c>
      <c r="B746" s="307" t="s">
        <v>310</v>
      </c>
      <c r="C746" s="187" t="s">
        <v>1926</v>
      </c>
      <c r="D746" s="306" t="s">
        <v>305</v>
      </c>
      <c r="E746" s="308">
        <v>40000000</v>
      </c>
      <c r="F746" s="308"/>
      <c r="G746" s="114"/>
    </row>
    <row r="747" spans="1:7" ht="24.75" customHeight="1" x14ac:dyDescent="0.25">
      <c r="A747" s="306">
        <v>239</v>
      </c>
      <c r="B747" s="307" t="s">
        <v>311</v>
      </c>
      <c r="C747" s="187" t="s">
        <v>1922</v>
      </c>
      <c r="D747" s="306" t="s">
        <v>305</v>
      </c>
      <c r="E747" s="308"/>
      <c r="F747" s="308">
        <v>20000000</v>
      </c>
      <c r="G747" s="114"/>
    </row>
    <row r="748" spans="1:7" ht="30" x14ac:dyDescent="0.25">
      <c r="A748" s="306">
        <v>240</v>
      </c>
      <c r="B748" s="307" t="s">
        <v>312</v>
      </c>
      <c r="C748" s="187" t="s">
        <v>1926</v>
      </c>
      <c r="D748" s="306" t="s">
        <v>305</v>
      </c>
      <c r="E748" s="308"/>
      <c r="F748" s="308">
        <v>20000000</v>
      </c>
      <c r="G748" s="114"/>
    </row>
    <row r="749" spans="1:7" ht="15.75" x14ac:dyDescent="0.25">
      <c r="A749" s="306">
        <v>241</v>
      </c>
      <c r="B749" s="309" t="s">
        <v>1231</v>
      </c>
      <c r="C749" s="187" t="s">
        <v>1922</v>
      </c>
      <c r="D749" s="306" t="s">
        <v>313</v>
      </c>
      <c r="E749" s="308"/>
      <c r="F749" s="308">
        <v>20000000</v>
      </c>
      <c r="G749" s="94"/>
    </row>
    <row r="750" spans="1:7" ht="30" x14ac:dyDescent="0.25">
      <c r="A750" s="306">
        <v>242</v>
      </c>
      <c r="B750" s="307" t="s">
        <v>314</v>
      </c>
      <c r="C750" s="187" t="s">
        <v>1926</v>
      </c>
      <c r="D750" s="306" t="s">
        <v>313</v>
      </c>
      <c r="E750" s="308"/>
      <c r="F750" s="308">
        <v>20000000</v>
      </c>
      <c r="G750" s="114"/>
    </row>
    <row r="751" spans="1:7" ht="30" x14ac:dyDescent="0.25">
      <c r="A751" s="306">
        <v>243</v>
      </c>
      <c r="B751" s="307" t="s">
        <v>315</v>
      </c>
      <c r="C751" s="187" t="s">
        <v>1926</v>
      </c>
      <c r="D751" s="306" t="s">
        <v>313</v>
      </c>
      <c r="E751" s="308"/>
      <c r="F751" s="308">
        <v>20000000</v>
      </c>
      <c r="G751" s="114"/>
    </row>
    <row r="752" spans="1:7" ht="30" x14ac:dyDescent="0.25">
      <c r="A752" s="306">
        <v>244</v>
      </c>
      <c r="B752" s="307" t="s">
        <v>316</v>
      </c>
      <c r="C752" s="187" t="s">
        <v>1926</v>
      </c>
      <c r="D752" s="306" t="s">
        <v>313</v>
      </c>
      <c r="E752" s="308">
        <v>40000000</v>
      </c>
      <c r="F752" s="308"/>
      <c r="G752" s="114"/>
    </row>
    <row r="753" spans="1:7" ht="30" x14ac:dyDescent="0.25">
      <c r="A753" s="306">
        <v>245</v>
      </c>
      <c r="B753" s="307" t="s">
        <v>317</v>
      </c>
      <c r="C753" s="187" t="s">
        <v>1926</v>
      </c>
      <c r="D753" s="306" t="s">
        <v>318</v>
      </c>
      <c r="E753" s="308">
        <v>40000000</v>
      </c>
      <c r="F753" s="308"/>
      <c r="G753" s="114"/>
    </row>
    <row r="754" spans="1:7" ht="30" x14ac:dyDescent="0.25">
      <c r="A754" s="306">
        <v>246</v>
      </c>
      <c r="B754" s="307" t="s">
        <v>319</v>
      </c>
      <c r="C754" s="187" t="s">
        <v>1926</v>
      </c>
      <c r="D754" s="306" t="s">
        <v>320</v>
      </c>
      <c r="E754" s="308">
        <v>40000000</v>
      </c>
      <c r="F754" s="308"/>
      <c r="G754" s="114"/>
    </row>
    <row r="755" spans="1:7" ht="30" x14ac:dyDescent="0.25">
      <c r="A755" s="306">
        <v>247</v>
      </c>
      <c r="B755" s="307" t="s">
        <v>82</v>
      </c>
      <c r="C755" s="187" t="s">
        <v>1926</v>
      </c>
      <c r="D755" s="306" t="s">
        <v>321</v>
      </c>
      <c r="E755" s="308">
        <v>40000000</v>
      </c>
      <c r="F755" s="308"/>
      <c r="G755" s="114"/>
    </row>
    <row r="756" spans="1:7" ht="30" x14ac:dyDescent="0.25">
      <c r="A756" s="306">
        <v>248</v>
      </c>
      <c r="B756" s="307" t="s">
        <v>322</v>
      </c>
      <c r="C756" s="187" t="s">
        <v>1926</v>
      </c>
      <c r="D756" s="306" t="s">
        <v>321</v>
      </c>
      <c r="E756" s="308"/>
      <c r="F756" s="308">
        <v>20000000</v>
      </c>
      <c r="G756" s="114"/>
    </row>
    <row r="757" spans="1:7" ht="30" x14ac:dyDescent="0.25">
      <c r="A757" s="306">
        <v>249</v>
      </c>
      <c r="B757" s="307" t="s">
        <v>288</v>
      </c>
      <c r="C757" s="187" t="s">
        <v>1926</v>
      </c>
      <c r="D757" s="306" t="s">
        <v>321</v>
      </c>
      <c r="E757" s="308">
        <v>40000000</v>
      </c>
      <c r="F757" s="308"/>
      <c r="G757" s="114"/>
    </row>
    <row r="758" spans="1:7" ht="30" x14ac:dyDescent="0.25">
      <c r="A758" s="306">
        <v>250</v>
      </c>
      <c r="B758" s="309" t="s">
        <v>1232</v>
      </c>
      <c r="C758" s="187" t="s">
        <v>1926</v>
      </c>
      <c r="D758" s="306" t="s">
        <v>324</v>
      </c>
      <c r="E758" s="308"/>
      <c r="F758" s="308">
        <v>20000000</v>
      </c>
      <c r="G758" s="114"/>
    </row>
    <row r="759" spans="1:7" ht="30" x14ac:dyDescent="0.25">
      <c r="A759" s="306">
        <v>251</v>
      </c>
      <c r="B759" s="307" t="s">
        <v>325</v>
      </c>
      <c r="C759" s="187" t="s">
        <v>1926</v>
      </c>
      <c r="D759" s="306" t="s">
        <v>326</v>
      </c>
      <c r="E759" s="308">
        <v>40000000</v>
      </c>
      <c r="F759" s="308"/>
      <c r="G759" s="114"/>
    </row>
    <row r="760" spans="1:7" ht="30" x14ac:dyDescent="0.25">
      <c r="A760" s="306">
        <v>252</v>
      </c>
      <c r="B760" s="309" t="s">
        <v>1233</v>
      </c>
      <c r="C760" s="187" t="s">
        <v>1926</v>
      </c>
      <c r="D760" s="306" t="s">
        <v>327</v>
      </c>
      <c r="E760" s="308"/>
      <c r="F760" s="308">
        <v>20000000</v>
      </c>
      <c r="G760" s="94" t="s">
        <v>1914</v>
      </c>
    </row>
    <row r="761" spans="1:7" ht="30" x14ac:dyDescent="0.25">
      <c r="A761" s="306">
        <v>253</v>
      </c>
      <c r="B761" s="307" t="s">
        <v>328</v>
      </c>
      <c r="C761" s="187" t="s">
        <v>1926</v>
      </c>
      <c r="D761" s="306" t="s">
        <v>327</v>
      </c>
      <c r="E761" s="308"/>
      <c r="F761" s="308">
        <v>20000000</v>
      </c>
      <c r="G761" s="94"/>
    </row>
    <row r="762" spans="1:7" ht="30" x14ac:dyDescent="0.25">
      <c r="A762" s="306">
        <v>254</v>
      </c>
      <c r="B762" s="307" t="s">
        <v>232</v>
      </c>
      <c r="C762" s="187" t="s">
        <v>1926</v>
      </c>
      <c r="D762" s="306" t="s">
        <v>327</v>
      </c>
      <c r="E762" s="308"/>
      <c r="F762" s="308">
        <v>20000000</v>
      </c>
      <c r="G762" s="94"/>
    </row>
    <row r="763" spans="1:7" ht="30" x14ac:dyDescent="0.25">
      <c r="A763" s="306">
        <v>255</v>
      </c>
      <c r="B763" s="307" t="s">
        <v>329</v>
      </c>
      <c r="C763" s="187" t="s">
        <v>1926</v>
      </c>
      <c r="D763" s="306" t="s">
        <v>327</v>
      </c>
      <c r="E763" s="308"/>
      <c r="F763" s="308">
        <v>20000000</v>
      </c>
      <c r="G763" s="94"/>
    </row>
    <row r="764" spans="1:7" ht="30" x14ac:dyDescent="0.25">
      <c r="A764" s="306">
        <v>256</v>
      </c>
      <c r="B764" s="307" t="s">
        <v>330</v>
      </c>
      <c r="C764" s="187" t="s">
        <v>1926</v>
      </c>
      <c r="D764" s="306" t="s">
        <v>327</v>
      </c>
      <c r="E764" s="308"/>
      <c r="F764" s="308">
        <v>20000000</v>
      </c>
      <c r="G764" s="94"/>
    </row>
    <row r="765" spans="1:7" ht="24" customHeight="1" x14ac:dyDescent="0.25">
      <c r="A765" s="306">
        <v>257</v>
      </c>
      <c r="B765" s="307" t="s">
        <v>331</v>
      </c>
      <c r="C765" s="187" t="s">
        <v>1924</v>
      </c>
      <c r="D765" s="306" t="s">
        <v>327</v>
      </c>
      <c r="E765" s="308"/>
      <c r="F765" s="308">
        <v>20000000</v>
      </c>
      <c r="G765" s="94"/>
    </row>
    <row r="766" spans="1:7" ht="26.25" customHeight="1" x14ac:dyDescent="0.25">
      <c r="A766" s="306">
        <v>258</v>
      </c>
      <c r="B766" s="307" t="s">
        <v>332</v>
      </c>
      <c r="C766" s="187" t="s">
        <v>1924</v>
      </c>
      <c r="D766" s="306" t="s">
        <v>327</v>
      </c>
      <c r="E766" s="308"/>
      <c r="F766" s="308">
        <v>20000000</v>
      </c>
      <c r="G766" s="94"/>
    </row>
    <row r="767" spans="1:7" ht="30" x14ac:dyDescent="0.25">
      <c r="A767" s="306">
        <v>259</v>
      </c>
      <c r="B767" s="309" t="s">
        <v>1234</v>
      </c>
      <c r="C767" s="187" t="s">
        <v>1926</v>
      </c>
      <c r="D767" s="306" t="s">
        <v>327</v>
      </c>
      <c r="E767" s="308"/>
      <c r="F767" s="308">
        <v>20000000</v>
      </c>
      <c r="G767" s="94" t="s">
        <v>1914</v>
      </c>
    </row>
    <row r="768" spans="1:7" ht="30" x14ac:dyDescent="0.25">
      <c r="A768" s="306">
        <v>260</v>
      </c>
      <c r="B768" s="307" t="s">
        <v>333</v>
      </c>
      <c r="C768" s="187" t="s">
        <v>1926</v>
      </c>
      <c r="D768" s="306" t="s">
        <v>334</v>
      </c>
      <c r="E768" s="308">
        <v>40000000</v>
      </c>
      <c r="F768" s="308"/>
      <c r="G768" s="94"/>
    </row>
    <row r="769" spans="1:7" ht="30" x14ac:dyDescent="0.25">
      <c r="A769" s="306">
        <v>261</v>
      </c>
      <c r="B769" s="307" t="s">
        <v>335</v>
      </c>
      <c r="C769" s="187" t="s">
        <v>1926</v>
      </c>
      <c r="D769" s="306" t="s">
        <v>334</v>
      </c>
      <c r="E769" s="308">
        <v>40000000</v>
      </c>
      <c r="F769" s="308"/>
      <c r="G769" s="94"/>
    </row>
    <row r="770" spans="1:7" ht="30" x14ac:dyDescent="0.25">
      <c r="A770" s="306">
        <v>262</v>
      </c>
      <c r="B770" s="307" t="s">
        <v>336</v>
      </c>
      <c r="C770" s="187" t="s">
        <v>1926</v>
      </c>
      <c r="D770" s="306" t="s">
        <v>334</v>
      </c>
      <c r="E770" s="308">
        <v>40000000</v>
      </c>
      <c r="F770" s="308"/>
      <c r="G770" s="94"/>
    </row>
    <row r="771" spans="1:7" ht="30" x14ac:dyDescent="0.25">
      <c r="A771" s="306">
        <v>263</v>
      </c>
      <c r="B771" s="307" t="s">
        <v>337</v>
      </c>
      <c r="C771" s="187" t="s">
        <v>1926</v>
      </c>
      <c r="D771" s="306" t="s">
        <v>338</v>
      </c>
      <c r="E771" s="308">
        <v>40000000</v>
      </c>
      <c r="F771" s="308"/>
      <c r="G771" s="94"/>
    </row>
    <row r="772" spans="1:7" ht="30" x14ac:dyDescent="0.25">
      <c r="A772" s="306">
        <v>264</v>
      </c>
      <c r="B772" s="309" t="s">
        <v>1235</v>
      </c>
      <c r="C772" s="187" t="s">
        <v>1926</v>
      </c>
      <c r="D772" s="306" t="s">
        <v>339</v>
      </c>
      <c r="E772" s="308">
        <v>40000000</v>
      </c>
      <c r="F772" s="308"/>
      <c r="G772" s="94" t="s">
        <v>1914</v>
      </c>
    </row>
    <row r="773" spans="1:7" ht="30" x14ac:dyDescent="0.25">
      <c r="A773" s="306">
        <v>265</v>
      </c>
      <c r="B773" s="307" t="s">
        <v>340</v>
      </c>
      <c r="C773" s="187" t="s">
        <v>1926</v>
      </c>
      <c r="D773" s="306" t="s">
        <v>341</v>
      </c>
      <c r="E773" s="308">
        <v>40000000</v>
      </c>
      <c r="F773" s="308"/>
      <c r="G773" s="114"/>
    </row>
    <row r="774" spans="1:7" ht="30" x14ac:dyDescent="0.25">
      <c r="A774" s="306">
        <v>266</v>
      </c>
      <c r="B774" s="307" t="s">
        <v>342</v>
      </c>
      <c r="C774" s="187" t="s">
        <v>1926</v>
      </c>
      <c r="D774" s="306" t="s">
        <v>339</v>
      </c>
      <c r="E774" s="308">
        <v>40000000</v>
      </c>
      <c r="F774" s="308"/>
      <c r="G774" s="114"/>
    </row>
    <row r="775" spans="1:7" ht="30" x14ac:dyDescent="0.25">
      <c r="A775" s="306">
        <v>267</v>
      </c>
      <c r="B775" s="307" t="s">
        <v>49</v>
      </c>
      <c r="C775" s="187" t="s">
        <v>1926</v>
      </c>
      <c r="D775" s="306" t="s">
        <v>339</v>
      </c>
      <c r="E775" s="308">
        <v>40000000</v>
      </c>
      <c r="F775" s="308"/>
      <c r="G775" s="114"/>
    </row>
    <row r="776" spans="1:7" ht="30" x14ac:dyDescent="0.25">
      <c r="A776" s="306">
        <v>268</v>
      </c>
      <c r="B776" s="307" t="s">
        <v>343</v>
      </c>
      <c r="C776" s="187" t="s">
        <v>1926</v>
      </c>
      <c r="D776" s="306" t="s">
        <v>341</v>
      </c>
      <c r="E776" s="308">
        <v>40000000</v>
      </c>
      <c r="F776" s="308"/>
      <c r="G776" s="114"/>
    </row>
    <row r="777" spans="1:7" ht="30" x14ac:dyDescent="0.25">
      <c r="A777" s="306">
        <v>269</v>
      </c>
      <c r="B777" s="307" t="s">
        <v>344</v>
      </c>
      <c r="C777" s="187" t="s">
        <v>1926</v>
      </c>
      <c r="D777" s="306" t="s">
        <v>339</v>
      </c>
      <c r="E777" s="308">
        <v>40000000</v>
      </c>
      <c r="F777" s="308"/>
      <c r="G777" s="114"/>
    </row>
    <row r="778" spans="1:7" ht="30" x14ac:dyDescent="0.25">
      <c r="A778" s="306">
        <v>270</v>
      </c>
      <c r="B778" s="307" t="s">
        <v>345</v>
      </c>
      <c r="C778" s="187" t="s">
        <v>1926</v>
      </c>
      <c r="D778" s="306" t="s">
        <v>339</v>
      </c>
      <c r="E778" s="308">
        <v>40000000</v>
      </c>
      <c r="F778" s="308"/>
      <c r="G778" s="114"/>
    </row>
    <row r="779" spans="1:7" ht="30" x14ac:dyDescent="0.25">
      <c r="A779" s="306">
        <v>271</v>
      </c>
      <c r="B779" s="307" t="s">
        <v>346</v>
      </c>
      <c r="C779" s="187" t="s">
        <v>1926</v>
      </c>
      <c r="D779" s="306" t="s">
        <v>339</v>
      </c>
      <c r="E779" s="308">
        <v>40000000</v>
      </c>
      <c r="F779" s="308"/>
      <c r="G779" s="114"/>
    </row>
    <row r="780" spans="1:7" ht="30" x14ac:dyDescent="0.25">
      <c r="A780" s="306">
        <v>272</v>
      </c>
      <c r="B780" s="307" t="s">
        <v>347</v>
      </c>
      <c r="C780" s="187" t="s">
        <v>1926</v>
      </c>
      <c r="D780" s="306" t="s">
        <v>339</v>
      </c>
      <c r="E780" s="308">
        <v>40000000</v>
      </c>
      <c r="F780" s="308"/>
      <c r="G780" s="114"/>
    </row>
    <row r="781" spans="1:7" ht="30" x14ac:dyDescent="0.25">
      <c r="A781" s="306">
        <v>273</v>
      </c>
      <c r="B781" s="307" t="s">
        <v>348</v>
      </c>
      <c r="C781" s="187" t="s">
        <v>1926</v>
      </c>
      <c r="D781" s="306" t="s">
        <v>339</v>
      </c>
      <c r="E781" s="308">
        <v>40000000</v>
      </c>
      <c r="F781" s="308"/>
      <c r="G781" s="114"/>
    </row>
    <row r="782" spans="1:7" ht="30" x14ac:dyDescent="0.25">
      <c r="A782" s="306">
        <v>274</v>
      </c>
      <c r="B782" s="307" t="s">
        <v>349</v>
      </c>
      <c r="C782" s="187" t="s">
        <v>1926</v>
      </c>
      <c r="D782" s="306" t="s">
        <v>339</v>
      </c>
      <c r="E782" s="308">
        <v>40000000</v>
      </c>
      <c r="F782" s="308"/>
      <c r="G782" s="94"/>
    </row>
    <row r="783" spans="1:7" ht="30" x14ac:dyDescent="0.25">
      <c r="A783" s="306">
        <v>275</v>
      </c>
      <c r="B783" s="307" t="s">
        <v>350</v>
      </c>
      <c r="C783" s="187" t="s">
        <v>1926</v>
      </c>
      <c r="D783" s="306" t="s">
        <v>351</v>
      </c>
      <c r="E783" s="308"/>
      <c r="F783" s="308">
        <v>20000000</v>
      </c>
      <c r="G783" s="94"/>
    </row>
    <row r="784" spans="1:7" ht="30" x14ac:dyDescent="0.25">
      <c r="A784" s="306">
        <v>276</v>
      </c>
      <c r="B784" s="309" t="s">
        <v>1236</v>
      </c>
      <c r="C784" s="187" t="s">
        <v>1926</v>
      </c>
      <c r="D784" s="306" t="s">
        <v>351</v>
      </c>
      <c r="E784" s="308"/>
      <c r="F784" s="308">
        <v>20000000</v>
      </c>
      <c r="G784" s="94" t="s">
        <v>1914</v>
      </c>
    </row>
    <row r="785" spans="1:7" ht="30" x14ac:dyDescent="0.25">
      <c r="A785" s="306">
        <v>277</v>
      </c>
      <c r="B785" s="307" t="s">
        <v>352</v>
      </c>
      <c r="C785" s="187" t="s">
        <v>1926</v>
      </c>
      <c r="D785" s="306" t="s">
        <v>351</v>
      </c>
      <c r="E785" s="308"/>
      <c r="F785" s="308">
        <v>20000000</v>
      </c>
      <c r="G785" s="94"/>
    </row>
    <row r="786" spans="1:7" ht="30" x14ac:dyDescent="0.25">
      <c r="A786" s="306">
        <v>278</v>
      </c>
      <c r="B786" s="307" t="s">
        <v>155</v>
      </c>
      <c r="C786" s="187" t="s">
        <v>1926</v>
      </c>
      <c r="D786" s="306" t="s">
        <v>351</v>
      </c>
      <c r="E786" s="308"/>
      <c r="F786" s="308">
        <v>20000000</v>
      </c>
      <c r="G786" s="94"/>
    </row>
    <row r="787" spans="1:7" ht="15.75" x14ac:dyDescent="0.25">
      <c r="A787" s="306">
        <v>279</v>
      </c>
      <c r="B787" s="307" t="s">
        <v>353</v>
      </c>
      <c r="C787" s="187" t="s">
        <v>1923</v>
      </c>
      <c r="D787" s="306" t="s">
        <v>351</v>
      </c>
      <c r="E787" s="308"/>
      <c r="F787" s="308">
        <v>20000000</v>
      </c>
      <c r="G787" s="94"/>
    </row>
    <row r="788" spans="1:7" ht="30" x14ac:dyDescent="0.25">
      <c r="A788" s="306">
        <v>280</v>
      </c>
      <c r="B788" s="309" t="s">
        <v>1237</v>
      </c>
      <c r="C788" s="187" t="s">
        <v>1926</v>
      </c>
      <c r="D788" s="306" t="s">
        <v>354</v>
      </c>
      <c r="E788" s="308"/>
      <c r="F788" s="308">
        <v>20000000</v>
      </c>
      <c r="G788" s="94" t="s">
        <v>1914</v>
      </c>
    </row>
    <row r="789" spans="1:7" ht="30" x14ac:dyDescent="0.25">
      <c r="A789" s="306">
        <v>281</v>
      </c>
      <c r="B789" s="307" t="s">
        <v>355</v>
      </c>
      <c r="C789" s="187" t="s">
        <v>1926</v>
      </c>
      <c r="D789" s="306" t="s">
        <v>354</v>
      </c>
      <c r="E789" s="308"/>
      <c r="F789" s="308">
        <v>20000000</v>
      </c>
      <c r="G789" s="94"/>
    </row>
    <row r="790" spans="1:7" ht="30" x14ac:dyDescent="0.25">
      <c r="A790" s="306">
        <v>282</v>
      </c>
      <c r="B790" s="307" t="s">
        <v>319</v>
      </c>
      <c r="C790" s="187" t="s">
        <v>1926</v>
      </c>
      <c r="D790" s="306" t="s">
        <v>356</v>
      </c>
      <c r="E790" s="308">
        <v>40000000</v>
      </c>
      <c r="F790" s="308"/>
      <c r="G790" s="94"/>
    </row>
    <row r="791" spans="1:7" ht="30" x14ac:dyDescent="0.25">
      <c r="A791" s="306">
        <v>283</v>
      </c>
      <c r="B791" s="309" t="s">
        <v>1238</v>
      </c>
      <c r="C791" s="187" t="s">
        <v>1926</v>
      </c>
      <c r="D791" s="306" t="s">
        <v>357</v>
      </c>
      <c r="E791" s="308">
        <v>40000000</v>
      </c>
      <c r="F791" s="308"/>
      <c r="G791" s="94" t="s">
        <v>1914</v>
      </c>
    </row>
    <row r="792" spans="1:7" ht="30" x14ac:dyDescent="0.25">
      <c r="A792" s="306">
        <v>284</v>
      </c>
      <c r="B792" s="307" t="s">
        <v>358</v>
      </c>
      <c r="C792" s="187" t="s">
        <v>1926</v>
      </c>
      <c r="D792" s="306" t="s">
        <v>357</v>
      </c>
      <c r="E792" s="308">
        <v>40000000</v>
      </c>
      <c r="F792" s="308"/>
      <c r="G792" s="94"/>
    </row>
    <row r="793" spans="1:7" ht="30" x14ac:dyDescent="0.25">
      <c r="A793" s="306">
        <v>285</v>
      </c>
      <c r="B793" s="307" t="s">
        <v>359</v>
      </c>
      <c r="C793" s="187" t="s">
        <v>1926</v>
      </c>
      <c r="D793" s="306" t="s">
        <v>357</v>
      </c>
      <c r="E793" s="308">
        <v>40000000</v>
      </c>
      <c r="F793" s="308"/>
      <c r="G793" s="94"/>
    </row>
    <row r="794" spans="1:7" ht="30" x14ac:dyDescent="0.25">
      <c r="A794" s="306">
        <v>286</v>
      </c>
      <c r="B794" s="307" t="s">
        <v>292</v>
      </c>
      <c r="C794" s="187" t="s">
        <v>1926</v>
      </c>
      <c r="D794" s="306" t="s">
        <v>357</v>
      </c>
      <c r="E794" s="308">
        <v>40000000</v>
      </c>
      <c r="F794" s="308"/>
      <c r="G794" s="94"/>
    </row>
    <row r="795" spans="1:7" ht="15.75" x14ac:dyDescent="0.25">
      <c r="A795" s="306">
        <v>287</v>
      </c>
      <c r="B795" s="307" t="s">
        <v>360</v>
      </c>
      <c r="C795" s="187" t="s">
        <v>1923</v>
      </c>
      <c r="D795" s="306" t="s">
        <v>357</v>
      </c>
      <c r="E795" s="308"/>
      <c r="F795" s="308">
        <v>20000000</v>
      </c>
      <c r="G795" s="94"/>
    </row>
    <row r="796" spans="1:7" ht="30" x14ac:dyDescent="0.25">
      <c r="A796" s="306">
        <v>288</v>
      </c>
      <c r="B796" s="307" t="s">
        <v>361</v>
      </c>
      <c r="C796" s="187" t="s">
        <v>1926</v>
      </c>
      <c r="D796" s="306" t="s">
        <v>357</v>
      </c>
      <c r="E796" s="308">
        <v>40000000</v>
      </c>
      <c r="F796" s="308"/>
      <c r="G796" s="94"/>
    </row>
    <row r="797" spans="1:7" ht="30" x14ac:dyDescent="0.25">
      <c r="A797" s="306">
        <v>289</v>
      </c>
      <c r="B797" s="307" t="s">
        <v>362</v>
      </c>
      <c r="C797" s="187" t="s">
        <v>1926</v>
      </c>
      <c r="D797" s="306" t="s">
        <v>363</v>
      </c>
      <c r="E797" s="308">
        <v>40000000</v>
      </c>
      <c r="F797" s="308"/>
      <c r="G797" s="94"/>
    </row>
    <row r="798" spans="1:7" ht="30" x14ac:dyDescent="0.25">
      <c r="A798" s="306">
        <v>290</v>
      </c>
      <c r="B798" s="309" t="s">
        <v>1239</v>
      </c>
      <c r="C798" s="187" t="s">
        <v>1926</v>
      </c>
      <c r="D798" s="306" t="s">
        <v>363</v>
      </c>
      <c r="E798" s="308">
        <v>40000000</v>
      </c>
      <c r="F798" s="308"/>
      <c r="G798" s="94" t="s">
        <v>1914</v>
      </c>
    </row>
    <row r="799" spans="1:7" ht="30" x14ac:dyDescent="0.25">
      <c r="A799" s="306">
        <v>291</v>
      </c>
      <c r="B799" s="307" t="s">
        <v>365</v>
      </c>
      <c r="C799" s="187" t="s">
        <v>1926</v>
      </c>
      <c r="D799" s="306" t="s">
        <v>363</v>
      </c>
      <c r="E799" s="308">
        <v>40000000</v>
      </c>
      <c r="F799" s="308"/>
      <c r="G799" s="114"/>
    </row>
    <row r="800" spans="1:7" ht="30" x14ac:dyDescent="0.25">
      <c r="A800" s="306">
        <v>292</v>
      </c>
      <c r="B800" s="309" t="s">
        <v>1240</v>
      </c>
      <c r="C800" s="187" t="s">
        <v>1926</v>
      </c>
      <c r="D800" s="306" t="s">
        <v>366</v>
      </c>
      <c r="E800" s="308">
        <v>40000000</v>
      </c>
      <c r="F800" s="308"/>
      <c r="G800" s="94" t="s">
        <v>1914</v>
      </c>
    </row>
    <row r="801" spans="1:7" ht="30" x14ac:dyDescent="0.25">
      <c r="A801" s="306">
        <v>293</v>
      </c>
      <c r="B801" s="307" t="s">
        <v>367</v>
      </c>
      <c r="C801" s="187" t="s">
        <v>1926</v>
      </c>
      <c r="D801" s="306" t="s">
        <v>368</v>
      </c>
      <c r="E801" s="308">
        <v>40000000</v>
      </c>
      <c r="F801" s="308"/>
      <c r="G801" s="94"/>
    </row>
    <row r="802" spans="1:7" ht="30" x14ac:dyDescent="0.25">
      <c r="A802" s="306">
        <v>294</v>
      </c>
      <c r="B802" s="307" t="s">
        <v>369</v>
      </c>
      <c r="C802" s="187" t="s">
        <v>1926</v>
      </c>
      <c r="D802" s="306" t="s">
        <v>368</v>
      </c>
      <c r="E802" s="308">
        <v>40000000</v>
      </c>
      <c r="F802" s="308"/>
      <c r="G802" s="94"/>
    </row>
    <row r="803" spans="1:7" ht="30" x14ac:dyDescent="0.25">
      <c r="A803" s="306">
        <v>295</v>
      </c>
      <c r="B803" s="307" t="s">
        <v>370</v>
      </c>
      <c r="C803" s="187" t="s">
        <v>1926</v>
      </c>
      <c r="D803" s="306" t="s">
        <v>371</v>
      </c>
      <c r="E803" s="308">
        <v>40000000</v>
      </c>
      <c r="F803" s="308"/>
      <c r="G803" s="94"/>
    </row>
    <row r="804" spans="1:7" ht="30" x14ac:dyDescent="0.25">
      <c r="A804" s="306">
        <v>296</v>
      </c>
      <c r="B804" s="307" t="s">
        <v>372</v>
      </c>
      <c r="C804" s="187" t="s">
        <v>1926</v>
      </c>
      <c r="D804" s="306" t="s">
        <v>373</v>
      </c>
      <c r="E804" s="308"/>
      <c r="F804" s="308">
        <v>20000000</v>
      </c>
      <c r="G804" s="94"/>
    </row>
    <row r="805" spans="1:7" ht="30" x14ac:dyDescent="0.25">
      <c r="A805" s="306">
        <v>297</v>
      </c>
      <c r="B805" s="307" t="s">
        <v>374</v>
      </c>
      <c r="C805" s="187" t="s">
        <v>1926</v>
      </c>
      <c r="D805" s="306" t="s">
        <v>373</v>
      </c>
      <c r="E805" s="308"/>
      <c r="F805" s="308">
        <v>20000000</v>
      </c>
      <c r="G805" s="94"/>
    </row>
    <row r="806" spans="1:7" ht="30" x14ac:dyDescent="0.25">
      <c r="A806" s="306">
        <v>298</v>
      </c>
      <c r="B806" s="307" t="s">
        <v>375</v>
      </c>
      <c r="C806" s="187" t="s">
        <v>1926</v>
      </c>
      <c r="D806" s="306" t="s">
        <v>373</v>
      </c>
      <c r="E806" s="308"/>
      <c r="F806" s="308">
        <v>20000000</v>
      </c>
      <c r="G806" s="94"/>
    </row>
    <row r="807" spans="1:7" ht="30" x14ac:dyDescent="0.25">
      <c r="A807" s="306">
        <v>299</v>
      </c>
      <c r="B807" s="307" t="s">
        <v>376</v>
      </c>
      <c r="C807" s="187" t="s">
        <v>1926</v>
      </c>
      <c r="D807" s="306" t="s">
        <v>373</v>
      </c>
      <c r="E807" s="308"/>
      <c r="F807" s="308">
        <v>20000000</v>
      </c>
      <c r="G807" s="94"/>
    </row>
    <row r="808" spans="1:7" ht="15.75" x14ac:dyDescent="0.25">
      <c r="A808" s="306">
        <v>300</v>
      </c>
      <c r="B808" s="309" t="s">
        <v>1241</v>
      </c>
      <c r="C808" s="187" t="s">
        <v>1922</v>
      </c>
      <c r="D808" s="306" t="s">
        <v>373</v>
      </c>
      <c r="E808" s="308"/>
      <c r="F808" s="308">
        <v>20000000</v>
      </c>
      <c r="G808" s="94"/>
    </row>
    <row r="809" spans="1:7" ht="30" x14ac:dyDescent="0.25">
      <c r="A809" s="306">
        <v>301</v>
      </c>
      <c r="B809" s="307" t="s">
        <v>377</v>
      </c>
      <c r="C809" s="187" t="s">
        <v>1926</v>
      </c>
      <c r="D809" s="306" t="s">
        <v>373</v>
      </c>
      <c r="E809" s="308"/>
      <c r="F809" s="308">
        <v>20000000</v>
      </c>
      <c r="G809" s="94"/>
    </row>
    <row r="810" spans="1:7" ht="30" x14ac:dyDescent="0.25">
      <c r="A810" s="306">
        <v>302</v>
      </c>
      <c r="B810" s="307" t="s">
        <v>378</v>
      </c>
      <c r="C810" s="187" t="s">
        <v>1926</v>
      </c>
      <c r="D810" s="306" t="s">
        <v>379</v>
      </c>
      <c r="E810" s="308"/>
      <c r="F810" s="308">
        <v>20000000</v>
      </c>
      <c r="G810" s="94"/>
    </row>
    <row r="811" spans="1:7" ht="30" x14ac:dyDescent="0.25">
      <c r="A811" s="306">
        <v>303</v>
      </c>
      <c r="B811" s="309" t="s">
        <v>1242</v>
      </c>
      <c r="C811" s="187" t="s">
        <v>1926</v>
      </c>
      <c r="D811" s="306" t="s">
        <v>379</v>
      </c>
      <c r="E811" s="308"/>
      <c r="F811" s="308">
        <v>20000000</v>
      </c>
      <c r="G811" s="94"/>
    </row>
    <row r="812" spans="1:7" ht="30" x14ac:dyDescent="0.25">
      <c r="A812" s="306">
        <v>304</v>
      </c>
      <c r="B812" s="307" t="s">
        <v>380</v>
      </c>
      <c r="C812" s="187" t="s">
        <v>1926</v>
      </c>
      <c r="D812" s="306" t="s">
        <v>379</v>
      </c>
      <c r="E812" s="308"/>
      <c r="F812" s="308">
        <v>20000000</v>
      </c>
      <c r="G812" s="114"/>
    </row>
    <row r="813" spans="1:7" ht="30" x14ac:dyDescent="0.25">
      <c r="A813" s="306">
        <v>305</v>
      </c>
      <c r="B813" s="307" t="s">
        <v>381</v>
      </c>
      <c r="C813" s="187" t="s">
        <v>1926</v>
      </c>
      <c r="D813" s="306" t="s">
        <v>379</v>
      </c>
      <c r="E813" s="308"/>
      <c r="F813" s="308">
        <v>20000000</v>
      </c>
      <c r="G813" s="114"/>
    </row>
    <row r="814" spans="1:7" ht="31.5" x14ac:dyDescent="0.25">
      <c r="A814" s="306">
        <v>306</v>
      </c>
      <c r="B814" s="309" t="s">
        <v>1243</v>
      </c>
      <c r="C814" s="187" t="s">
        <v>1926</v>
      </c>
      <c r="D814" s="306" t="s">
        <v>379</v>
      </c>
      <c r="E814" s="308"/>
      <c r="F814" s="308">
        <v>20000000</v>
      </c>
      <c r="G814" s="94" t="s">
        <v>1914</v>
      </c>
    </row>
    <row r="815" spans="1:7" ht="30" x14ac:dyDescent="0.25">
      <c r="A815" s="306">
        <v>307</v>
      </c>
      <c r="B815" s="307" t="s">
        <v>382</v>
      </c>
      <c r="C815" s="187" t="s">
        <v>1928</v>
      </c>
      <c r="D815" s="306" t="s">
        <v>379</v>
      </c>
      <c r="E815" s="308"/>
      <c r="F815" s="308">
        <v>20000000</v>
      </c>
      <c r="G815" s="94"/>
    </row>
    <row r="816" spans="1:7" ht="30" x14ac:dyDescent="0.25">
      <c r="A816" s="306">
        <v>308</v>
      </c>
      <c r="B816" s="307" t="s">
        <v>383</v>
      </c>
      <c r="C816" s="187" t="s">
        <v>1926</v>
      </c>
      <c r="D816" s="306" t="s">
        <v>379</v>
      </c>
      <c r="E816" s="308"/>
      <c r="F816" s="308">
        <v>20000000</v>
      </c>
      <c r="G816" s="94"/>
    </row>
    <row r="817" spans="1:7" ht="30" x14ac:dyDescent="0.25">
      <c r="A817" s="306">
        <v>309</v>
      </c>
      <c r="B817" s="309" t="s">
        <v>1244</v>
      </c>
      <c r="C817" s="187" t="s">
        <v>1926</v>
      </c>
      <c r="D817" s="306" t="s">
        <v>379</v>
      </c>
      <c r="E817" s="308"/>
      <c r="F817" s="308">
        <v>20000000</v>
      </c>
      <c r="G817" s="94"/>
    </row>
    <row r="818" spans="1:7" ht="30" x14ac:dyDescent="0.25">
      <c r="A818" s="306">
        <v>310</v>
      </c>
      <c r="B818" s="307" t="s">
        <v>384</v>
      </c>
      <c r="C818" s="187" t="s">
        <v>1926</v>
      </c>
      <c r="D818" s="306" t="s">
        <v>385</v>
      </c>
      <c r="E818" s="308"/>
      <c r="F818" s="308">
        <v>20000000</v>
      </c>
      <c r="G818" s="94"/>
    </row>
    <row r="819" spans="1:7" ht="30" x14ac:dyDescent="0.25">
      <c r="A819" s="306">
        <v>311</v>
      </c>
      <c r="B819" s="307" t="s">
        <v>386</v>
      </c>
      <c r="C819" s="187" t="s">
        <v>1926</v>
      </c>
      <c r="D819" s="306" t="s">
        <v>385</v>
      </c>
      <c r="E819" s="308"/>
      <c r="F819" s="308">
        <v>20000000</v>
      </c>
      <c r="G819" s="94"/>
    </row>
    <row r="820" spans="1:7" ht="15.75" x14ac:dyDescent="0.25">
      <c r="A820" s="306">
        <v>312</v>
      </c>
      <c r="B820" s="307" t="s">
        <v>387</v>
      </c>
      <c r="C820" s="187" t="s">
        <v>1923</v>
      </c>
      <c r="D820" s="306" t="s">
        <v>385</v>
      </c>
      <c r="E820" s="308"/>
      <c r="F820" s="308">
        <v>20000000</v>
      </c>
      <c r="G820" s="94"/>
    </row>
    <row r="821" spans="1:7" ht="30" x14ac:dyDescent="0.25">
      <c r="A821" s="306">
        <v>313</v>
      </c>
      <c r="B821" s="309" t="s">
        <v>1245</v>
      </c>
      <c r="C821" s="187" t="s">
        <v>1926</v>
      </c>
      <c r="D821" s="306" t="s">
        <v>388</v>
      </c>
      <c r="E821" s="308"/>
      <c r="F821" s="308">
        <v>20000000</v>
      </c>
      <c r="G821" s="94" t="s">
        <v>1914</v>
      </c>
    </row>
    <row r="822" spans="1:7" ht="15.75" x14ac:dyDescent="0.25">
      <c r="A822" s="306">
        <v>314</v>
      </c>
      <c r="B822" s="307" t="s">
        <v>389</v>
      </c>
      <c r="C822" s="187" t="s">
        <v>1923</v>
      </c>
      <c r="D822" s="306" t="s">
        <v>390</v>
      </c>
      <c r="E822" s="308"/>
      <c r="F822" s="308">
        <v>20000000</v>
      </c>
      <c r="G822" s="94"/>
    </row>
    <row r="823" spans="1:7" ht="30" x14ac:dyDescent="0.25">
      <c r="A823" s="306">
        <v>315</v>
      </c>
      <c r="B823" s="307" t="s">
        <v>391</v>
      </c>
      <c r="C823" s="187" t="s">
        <v>1926</v>
      </c>
      <c r="D823" s="306" t="s">
        <v>390</v>
      </c>
      <c r="E823" s="308"/>
      <c r="F823" s="308">
        <v>20000000</v>
      </c>
      <c r="G823" s="94"/>
    </row>
    <row r="824" spans="1:7" ht="30" x14ac:dyDescent="0.25">
      <c r="A824" s="306">
        <v>316</v>
      </c>
      <c r="B824" s="307" t="s">
        <v>392</v>
      </c>
      <c r="C824" s="187" t="s">
        <v>1926</v>
      </c>
      <c r="D824" s="306" t="s">
        <v>390</v>
      </c>
      <c r="E824" s="308"/>
      <c r="F824" s="308">
        <v>20000000</v>
      </c>
      <c r="G824" s="94"/>
    </row>
    <row r="825" spans="1:7" ht="30" x14ac:dyDescent="0.25">
      <c r="A825" s="306">
        <v>317</v>
      </c>
      <c r="B825" s="307" t="s">
        <v>393</v>
      </c>
      <c r="C825" s="187" t="s">
        <v>1926</v>
      </c>
      <c r="D825" s="306" t="s">
        <v>373</v>
      </c>
      <c r="E825" s="308"/>
      <c r="F825" s="308">
        <v>20000000</v>
      </c>
      <c r="G825" s="94"/>
    </row>
    <row r="826" spans="1:7" ht="24.75" customHeight="1" x14ac:dyDescent="0.25">
      <c r="A826" s="306">
        <v>318</v>
      </c>
      <c r="B826" s="307" t="s">
        <v>394</v>
      </c>
      <c r="C826" s="187" t="s">
        <v>1924</v>
      </c>
      <c r="D826" s="306" t="s">
        <v>294</v>
      </c>
      <c r="E826" s="308"/>
      <c r="F826" s="308">
        <v>20000000</v>
      </c>
      <c r="G826" s="114"/>
    </row>
    <row r="827" spans="1:7" ht="30" x14ac:dyDescent="0.25">
      <c r="A827" s="306">
        <v>319</v>
      </c>
      <c r="B827" s="310" t="s">
        <v>395</v>
      </c>
      <c r="C827" s="187" t="s">
        <v>1926</v>
      </c>
      <c r="D827" s="311" t="s">
        <v>294</v>
      </c>
      <c r="E827" s="312"/>
      <c r="F827" s="312">
        <v>20000000</v>
      </c>
      <c r="G827" s="114"/>
    </row>
    <row r="828" spans="1:7" ht="30" x14ac:dyDescent="0.25">
      <c r="A828" s="306">
        <v>320</v>
      </c>
      <c r="B828" s="310" t="s">
        <v>396</v>
      </c>
      <c r="C828" s="187" t="s">
        <v>1926</v>
      </c>
      <c r="D828" s="311" t="s">
        <v>326</v>
      </c>
      <c r="E828" s="312"/>
      <c r="F828" s="312">
        <v>20000000</v>
      </c>
      <c r="G828" s="114"/>
    </row>
    <row r="829" spans="1:7" ht="30" x14ac:dyDescent="0.25">
      <c r="A829" s="306">
        <v>321</v>
      </c>
      <c r="B829" s="310" t="s">
        <v>397</v>
      </c>
      <c r="C829" s="187" t="s">
        <v>1926</v>
      </c>
      <c r="D829" s="311" t="s">
        <v>398</v>
      </c>
      <c r="E829" s="312">
        <v>40000000</v>
      </c>
      <c r="F829" s="312"/>
      <c r="G829" s="114"/>
    </row>
    <row r="830" spans="1:7" ht="30" x14ac:dyDescent="0.25">
      <c r="A830" s="306">
        <v>322</v>
      </c>
      <c r="B830" s="310" t="s">
        <v>399</v>
      </c>
      <c r="C830" s="187" t="s">
        <v>1926</v>
      </c>
      <c r="D830" s="311" t="s">
        <v>339</v>
      </c>
      <c r="E830" s="312">
        <v>40000000</v>
      </c>
      <c r="F830" s="312"/>
      <c r="G830" s="114"/>
    </row>
    <row r="831" spans="1:7" ht="30" x14ac:dyDescent="0.25">
      <c r="A831" s="306">
        <v>323</v>
      </c>
      <c r="B831" s="310" t="s">
        <v>400</v>
      </c>
      <c r="C831" s="187" t="s">
        <v>1926</v>
      </c>
      <c r="D831" s="311" t="s">
        <v>339</v>
      </c>
      <c r="E831" s="312">
        <v>40000000</v>
      </c>
      <c r="F831" s="312"/>
      <c r="G831" s="114"/>
    </row>
    <row r="832" spans="1:7" ht="30" x14ac:dyDescent="0.25">
      <c r="A832" s="306">
        <v>324</v>
      </c>
      <c r="B832" s="310" t="s">
        <v>401</v>
      </c>
      <c r="C832" s="187" t="s">
        <v>1926</v>
      </c>
      <c r="D832" s="311" t="s">
        <v>339</v>
      </c>
      <c r="E832" s="312">
        <v>40000000</v>
      </c>
      <c r="F832" s="312"/>
      <c r="G832" s="114"/>
    </row>
    <row r="833" spans="1:7" ht="30" x14ac:dyDescent="0.25">
      <c r="A833" s="306">
        <v>325</v>
      </c>
      <c r="B833" s="310" t="s">
        <v>402</v>
      </c>
      <c r="C833" s="187" t="s">
        <v>1926</v>
      </c>
      <c r="D833" s="311" t="s">
        <v>354</v>
      </c>
      <c r="E833" s="312"/>
      <c r="F833" s="312">
        <v>20000000</v>
      </c>
      <c r="G833" s="114"/>
    </row>
    <row r="834" spans="1:7" ht="30" x14ac:dyDescent="0.25">
      <c r="A834" s="306">
        <v>326</v>
      </c>
      <c r="B834" s="310" t="s">
        <v>403</v>
      </c>
      <c r="C834" s="187" t="s">
        <v>1926</v>
      </c>
      <c r="D834" s="311" t="s">
        <v>357</v>
      </c>
      <c r="E834" s="312"/>
      <c r="F834" s="312">
        <v>20000000</v>
      </c>
      <c r="G834" s="114"/>
    </row>
    <row r="835" spans="1:7" ht="30" x14ac:dyDescent="0.25">
      <c r="A835" s="306">
        <v>327</v>
      </c>
      <c r="B835" s="310" t="s">
        <v>404</v>
      </c>
      <c r="C835" s="187" t="s">
        <v>1926</v>
      </c>
      <c r="D835" s="311" t="s">
        <v>405</v>
      </c>
      <c r="E835" s="312"/>
      <c r="F835" s="312">
        <v>20000000</v>
      </c>
      <c r="G835" s="114"/>
    </row>
    <row r="836" spans="1:7" ht="30" x14ac:dyDescent="0.25">
      <c r="A836" s="306">
        <v>328</v>
      </c>
      <c r="B836" s="310" t="s">
        <v>406</v>
      </c>
      <c r="C836" s="187" t="s">
        <v>1926</v>
      </c>
      <c r="D836" s="311" t="s">
        <v>405</v>
      </c>
      <c r="E836" s="312"/>
      <c r="F836" s="312">
        <v>20000000</v>
      </c>
      <c r="G836" s="114"/>
    </row>
    <row r="837" spans="1:7" ht="30" x14ac:dyDescent="0.25">
      <c r="A837" s="306">
        <v>329</v>
      </c>
      <c r="B837" s="310" t="s">
        <v>407</v>
      </c>
      <c r="C837" s="187" t="s">
        <v>1926</v>
      </c>
      <c r="D837" s="311" t="s">
        <v>408</v>
      </c>
      <c r="E837" s="312"/>
      <c r="F837" s="312">
        <v>20000000</v>
      </c>
      <c r="G837" s="114"/>
    </row>
    <row r="838" spans="1:7" ht="30" x14ac:dyDescent="0.25">
      <c r="A838" s="306">
        <v>330</v>
      </c>
      <c r="B838" s="310" t="s">
        <v>409</v>
      </c>
      <c r="C838" s="187" t="s">
        <v>1926</v>
      </c>
      <c r="D838" s="311" t="s">
        <v>408</v>
      </c>
      <c r="E838" s="312"/>
      <c r="F838" s="312">
        <v>20000000</v>
      </c>
      <c r="G838" s="114"/>
    </row>
    <row r="839" spans="1:7" ht="30" x14ac:dyDescent="0.25">
      <c r="A839" s="306">
        <v>331</v>
      </c>
      <c r="B839" s="310" t="s">
        <v>410</v>
      </c>
      <c r="C839" s="187" t="s">
        <v>1926</v>
      </c>
      <c r="D839" s="311" t="s">
        <v>411</v>
      </c>
      <c r="E839" s="312"/>
      <c r="F839" s="312">
        <v>20000000</v>
      </c>
      <c r="G839" s="114"/>
    </row>
    <row r="840" spans="1:7" ht="30" x14ac:dyDescent="0.25">
      <c r="A840" s="306">
        <v>332</v>
      </c>
      <c r="B840" s="310" t="s">
        <v>412</v>
      </c>
      <c r="C840" s="187" t="s">
        <v>1926</v>
      </c>
      <c r="D840" s="311" t="s">
        <v>411</v>
      </c>
      <c r="E840" s="312"/>
      <c r="F840" s="312">
        <v>20000000</v>
      </c>
      <c r="G840" s="114"/>
    </row>
    <row r="841" spans="1:7" ht="30" x14ac:dyDescent="0.25">
      <c r="A841" s="306">
        <v>333</v>
      </c>
      <c r="B841" s="310" t="s">
        <v>413</v>
      </c>
      <c r="C841" s="187" t="s">
        <v>1926</v>
      </c>
      <c r="D841" s="311" t="s">
        <v>351</v>
      </c>
      <c r="E841" s="312"/>
      <c r="F841" s="312">
        <v>20000000</v>
      </c>
      <c r="G841" s="114"/>
    </row>
    <row r="842" spans="1:7" ht="30" x14ac:dyDescent="0.25">
      <c r="A842" s="306">
        <v>334</v>
      </c>
      <c r="B842" s="310" t="s">
        <v>414</v>
      </c>
      <c r="C842" s="187" t="s">
        <v>1926</v>
      </c>
      <c r="D842" s="311" t="s">
        <v>415</v>
      </c>
      <c r="E842" s="312"/>
      <c r="F842" s="312">
        <v>20000000</v>
      </c>
      <c r="G842" s="114"/>
    </row>
    <row r="843" spans="1:7" ht="30" x14ac:dyDescent="0.25">
      <c r="A843" s="306">
        <v>335</v>
      </c>
      <c r="B843" s="313" t="s">
        <v>1246</v>
      </c>
      <c r="C843" s="187" t="s">
        <v>1926</v>
      </c>
      <c r="D843" s="311" t="s">
        <v>417</v>
      </c>
      <c r="E843" s="312"/>
      <c r="F843" s="312">
        <v>20000000</v>
      </c>
      <c r="G843" s="94" t="s">
        <v>1914</v>
      </c>
    </row>
    <row r="844" spans="1:7" ht="15.75" x14ac:dyDescent="0.25">
      <c r="A844" s="314" t="s">
        <v>1342</v>
      </c>
      <c r="B844" s="315" t="s">
        <v>1343</v>
      </c>
      <c r="C844" s="187"/>
      <c r="D844" s="311"/>
      <c r="E844" s="316">
        <f>SUM(E845:E888)</f>
        <v>0</v>
      </c>
      <c r="F844" s="316">
        <f>SUM(F845:F888)</f>
        <v>880000000</v>
      </c>
      <c r="G844" s="94"/>
    </row>
    <row r="845" spans="1:7" ht="30" x14ac:dyDescent="0.25">
      <c r="A845" s="317">
        <v>336</v>
      </c>
      <c r="B845" s="318" t="s">
        <v>418</v>
      </c>
      <c r="C845" s="187" t="s">
        <v>1926</v>
      </c>
      <c r="D845" s="317" t="s">
        <v>419</v>
      </c>
      <c r="E845" s="319"/>
      <c r="F845" s="320">
        <v>20000000</v>
      </c>
      <c r="G845" s="94"/>
    </row>
    <row r="846" spans="1:7" ht="30" x14ac:dyDescent="0.25">
      <c r="A846" s="317">
        <v>337</v>
      </c>
      <c r="B846" s="318" t="s">
        <v>420</v>
      </c>
      <c r="C846" s="187" t="s">
        <v>1926</v>
      </c>
      <c r="D846" s="317" t="s">
        <v>419</v>
      </c>
      <c r="E846" s="319"/>
      <c r="F846" s="320">
        <v>20000000</v>
      </c>
      <c r="G846" s="94"/>
    </row>
    <row r="847" spans="1:7" ht="30" x14ac:dyDescent="0.25">
      <c r="A847" s="317">
        <v>338</v>
      </c>
      <c r="B847" s="318" t="s">
        <v>421</v>
      </c>
      <c r="C847" s="187" t="s">
        <v>1926</v>
      </c>
      <c r="D847" s="317" t="s">
        <v>419</v>
      </c>
      <c r="E847" s="319"/>
      <c r="F847" s="320">
        <v>20000000</v>
      </c>
      <c r="G847" s="94"/>
    </row>
    <row r="848" spans="1:7" ht="15.75" x14ac:dyDescent="0.25">
      <c r="A848" s="317">
        <v>339</v>
      </c>
      <c r="B848" s="318" t="s">
        <v>422</v>
      </c>
      <c r="C848" s="187" t="s">
        <v>1923</v>
      </c>
      <c r="D848" s="317" t="s">
        <v>423</v>
      </c>
      <c r="E848" s="321"/>
      <c r="F848" s="320">
        <v>20000000</v>
      </c>
      <c r="G848" s="94"/>
    </row>
    <row r="849" spans="1:7" ht="30" x14ac:dyDescent="0.25">
      <c r="A849" s="317">
        <v>340</v>
      </c>
      <c r="B849" s="318" t="s">
        <v>424</v>
      </c>
      <c r="C849" s="187" t="s">
        <v>1926</v>
      </c>
      <c r="D849" s="317" t="s">
        <v>423</v>
      </c>
      <c r="E849" s="321"/>
      <c r="F849" s="320">
        <v>20000000</v>
      </c>
      <c r="G849" s="94"/>
    </row>
    <row r="850" spans="1:7" ht="30" x14ac:dyDescent="0.25">
      <c r="A850" s="317">
        <v>341</v>
      </c>
      <c r="B850" s="318" t="s">
        <v>425</v>
      </c>
      <c r="C850" s="187" t="s">
        <v>1926</v>
      </c>
      <c r="D850" s="317" t="s">
        <v>423</v>
      </c>
      <c r="E850" s="319"/>
      <c r="F850" s="320">
        <v>20000000</v>
      </c>
      <c r="G850" s="94"/>
    </row>
    <row r="851" spans="1:7" ht="30" x14ac:dyDescent="0.25">
      <c r="A851" s="317">
        <v>342</v>
      </c>
      <c r="B851" s="318" t="s">
        <v>426</v>
      </c>
      <c r="C851" s="187" t="s">
        <v>1926</v>
      </c>
      <c r="D851" s="317" t="s">
        <v>423</v>
      </c>
      <c r="E851" s="319"/>
      <c r="F851" s="320">
        <v>20000000</v>
      </c>
      <c r="G851" s="94"/>
    </row>
    <row r="852" spans="1:7" ht="30" x14ac:dyDescent="0.25">
      <c r="A852" s="317">
        <v>343</v>
      </c>
      <c r="B852" s="318" t="s">
        <v>427</v>
      </c>
      <c r="C852" s="187" t="s">
        <v>1926</v>
      </c>
      <c r="D852" s="317" t="s">
        <v>423</v>
      </c>
      <c r="E852" s="319"/>
      <c r="F852" s="320">
        <v>20000000</v>
      </c>
      <c r="G852" s="94"/>
    </row>
    <row r="853" spans="1:7" ht="30" x14ac:dyDescent="0.25">
      <c r="A853" s="317">
        <v>344</v>
      </c>
      <c r="B853" s="318" t="s">
        <v>428</v>
      </c>
      <c r="C853" s="187" t="s">
        <v>1926</v>
      </c>
      <c r="D853" s="317" t="s">
        <v>429</v>
      </c>
      <c r="E853" s="319"/>
      <c r="F853" s="320">
        <v>20000000</v>
      </c>
      <c r="G853" s="94"/>
    </row>
    <row r="854" spans="1:7" ht="30" x14ac:dyDescent="0.25">
      <c r="A854" s="317">
        <v>345</v>
      </c>
      <c r="B854" s="318" t="s">
        <v>430</v>
      </c>
      <c r="C854" s="187" t="s">
        <v>1926</v>
      </c>
      <c r="D854" s="317" t="s">
        <v>431</v>
      </c>
      <c r="E854" s="321"/>
      <c r="F854" s="320">
        <v>20000000</v>
      </c>
      <c r="G854" s="94"/>
    </row>
    <row r="855" spans="1:7" ht="30" x14ac:dyDescent="0.25">
      <c r="A855" s="317">
        <v>346</v>
      </c>
      <c r="B855" s="318" t="s">
        <v>432</v>
      </c>
      <c r="C855" s="187" t="s">
        <v>1926</v>
      </c>
      <c r="D855" s="317" t="s">
        <v>431</v>
      </c>
      <c r="E855" s="319"/>
      <c r="F855" s="320">
        <v>20000000</v>
      </c>
      <c r="G855" s="114"/>
    </row>
    <row r="856" spans="1:7" ht="30" x14ac:dyDescent="0.25">
      <c r="A856" s="317">
        <v>347</v>
      </c>
      <c r="B856" s="318" t="s">
        <v>433</v>
      </c>
      <c r="C856" s="187" t="s">
        <v>1926</v>
      </c>
      <c r="D856" s="317" t="s">
        <v>431</v>
      </c>
      <c r="E856" s="319"/>
      <c r="F856" s="320">
        <v>20000000</v>
      </c>
      <c r="G856" s="114"/>
    </row>
    <row r="857" spans="1:7" ht="30" x14ac:dyDescent="0.25">
      <c r="A857" s="317">
        <v>348</v>
      </c>
      <c r="B857" s="318" t="s">
        <v>434</v>
      </c>
      <c r="C857" s="187" t="s">
        <v>1926</v>
      </c>
      <c r="D857" s="317" t="s">
        <v>435</v>
      </c>
      <c r="E857" s="319"/>
      <c r="F857" s="320">
        <v>20000000</v>
      </c>
      <c r="G857" s="114"/>
    </row>
    <row r="858" spans="1:7" ht="30" x14ac:dyDescent="0.25">
      <c r="A858" s="317">
        <v>349</v>
      </c>
      <c r="B858" s="318" t="s">
        <v>436</v>
      </c>
      <c r="C858" s="187" t="s">
        <v>1926</v>
      </c>
      <c r="D858" s="317" t="s">
        <v>435</v>
      </c>
      <c r="E858" s="319"/>
      <c r="F858" s="320">
        <v>20000000</v>
      </c>
      <c r="G858" s="114"/>
    </row>
    <row r="859" spans="1:7" ht="30" x14ac:dyDescent="0.25">
      <c r="A859" s="317">
        <v>350</v>
      </c>
      <c r="B859" s="318" t="s">
        <v>437</v>
      </c>
      <c r="C859" s="187" t="s">
        <v>1926</v>
      </c>
      <c r="D859" s="317" t="s">
        <v>435</v>
      </c>
      <c r="E859" s="319"/>
      <c r="F859" s="320">
        <v>20000000</v>
      </c>
      <c r="G859" s="114"/>
    </row>
    <row r="860" spans="1:7" ht="23.25" customHeight="1" x14ac:dyDescent="0.25">
      <c r="A860" s="317">
        <v>351</v>
      </c>
      <c r="B860" s="318" t="s">
        <v>438</v>
      </c>
      <c r="C860" s="187" t="s">
        <v>1922</v>
      </c>
      <c r="D860" s="317" t="s">
        <v>439</v>
      </c>
      <c r="E860" s="319"/>
      <c r="F860" s="320">
        <v>20000000</v>
      </c>
      <c r="G860" s="94"/>
    </row>
    <row r="861" spans="1:7" ht="30" x14ac:dyDescent="0.25">
      <c r="A861" s="317">
        <v>352</v>
      </c>
      <c r="B861" s="318" t="s">
        <v>440</v>
      </c>
      <c r="C861" s="187" t="s">
        <v>1926</v>
      </c>
      <c r="D861" s="317" t="s">
        <v>439</v>
      </c>
      <c r="E861" s="319"/>
      <c r="F861" s="320">
        <v>20000000</v>
      </c>
      <c r="G861" s="94"/>
    </row>
    <row r="862" spans="1:7" ht="30" x14ac:dyDescent="0.25">
      <c r="A862" s="317">
        <v>353</v>
      </c>
      <c r="B862" s="318" t="s">
        <v>441</v>
      </c>
      <c r="C862" s="187" t="s">
        <v>1926</v>
      </c>
      <c r="D862" s="317" t="s">
        <v>442</v>
      </c>
      <c r="E862" s="319"/>
      <c r="F862" s="320">
        <v>20000000</v>
      </c>
      <c r="G862" s="94"/>
    </row>
    <row r="863" spans="1:7" ht="30" x14ac:dyDescent="0.25">
      <c r="A863" s="317">
        <v>354</v>
      </c>
      <c r="B863" s="318" t="s">
        <v>443</v>
      </c>
      <c r="C863" s="187" t="s">
        <v>1926</v>
      </c>
      <c r="D863" s="317" t="s">
        <v>442</v>
      </c>
      <c r="E863" s="319"/>
      <c r="F863" s="320">
        <v>20000000</v>
      </c>
      <c r="G863" s="94"/>
    </row>
    <row r="864" spans="1:7" ht="30" x14ac:dyDescent="0.25">
      <c r="A864" s="317">
        <v>355</v>
      </c>
      <c r="B864" s="318" t="s">
        <v>444</v>
      </c>
      <c r="C864" s="187" t="s">
        <v>1926</v>
      </c>
      <c r="D864" s="317" t="s">
        <v>445</v>
      </c>
      <c r="E864" s="321"/>
      <c r="F864" s="320">
        <v>20000000</v>
      </c>
      <c r="G864" s="94"/>
    </row>
    <row r="865" spans="1:7" ht="30" x14ac:dyDescent="0.25">
      <c r="A865" s="317">
        <v>356</v>
      </c>
      <c r="B865" s="318" t="s">
        <v>446</v>
      </c>
      <c r="C865" s="187" t="s">
        <v>1926</v>
      </c>
      <c r="D865" s="317" t="s">
        <v>447</v>
      </c>
      <c r="E865" s="319"/>
      <c r="F865" s="320">
        <v>20000000</v>
      </c>
      <c r="G865" s="94"/>
    </row>
    <row r="866" spans="1:7" ht="30" x14ac:dyDescent="0.25">
      <c r="A866" s="317">
        <v>357</v>
      </c>
      <c r="B866" s="318" t="s">
        <v>448</v>
      </c>
      <c r="C866" s="187" t="s">
        <v>1926</v>
      </c>
      <c r="D866" s="317" t="s">
        <v>447</v>
      </c>
      <c r="E866" s="321"/>
      <c r="F866" s="320">
        <v>20000000</v>
      </c>
      <c r="G866" s="94"/>
    </row>
    <row r="867" spans="1:7" ht="30" x14ac:dyDescent="0.25">
      <c r="A867" s="317">
        <v>358</v>
      </c>
      <c r="B867" s="318" t="s">
        <v>449</v>
      </c>
      <c r="C867" s="187" t="s">
        <v>1926</v>
      </c>
      <c r="D867" s="317" t="s">
        <v>447</v>
      </c>
      <c r="E867" s="319"/>
      <c r="F867" s="320">
        <v>20000000</v>
      </c>
      <c r="G867" s="94"/>
    </row>
    <row r="868" spans="1:7" ht="30" x14ac:dyDescent="0.25">
      <c r="A868" s="317">
        <v>359</v>
      </c>
      <c r="B868" s="318" t="s">
        <v>450</v>
      </c>
      <c r="C868" s="187" t="s">
        <v>1926</v>
      </c>
      <c r="D868" s="317" t="s">
        <v>447</v>
      </c>
      <c r="E868" s="321"/>
      <c r="F868" s="320">
        <v>20000000</v>
      </c>
      <c r="G868" s="94"/>
    </row>
    <row r="869" spans="1:7" ht="30" x14ac:dyDescent="0.25">
      <c r="A869" s="317">
        <v>360</v>
      </c>
      <c r="B869" s="318" t="s">
        <v>451</v>
      </c>
      <c r="C869" s="187" t="s">
        <v>1926</v>
      </c>
      <c r="D869" s="317" t="s">
        <v>447</v>
      </c>
      <c r="E869" s="322"/>
      <c r="F869" s="320">
        <v>20000000</v>
      </c>
      <c r="G869" s="94"/>
    </row>
    <row r="870" spans="1:7" ht="30" x14ac:dyDescent="0.25">
      <c r="A870" s="317">
        <v>361</v>
      </c>
      <c r="B870" s="318" t="s">
        <v>335</v>
      </c>
      <c r="C870" s="187" t="s">
        <v>1926</v>
      </c>
      <c r="D870" s="317" t="s">
        <v>447</v>
      </c>
      <c r="E870" s="322"/>
      <c r="F870" s="320">
        <v>20000000</v>
      </c>
      <c r="G870" s="94"/>
    </row>
    <row r="871" spans="1:7" ht="15.75" x14ac:dyDescent="0.25">
      <c r="A871" s="317">
        <v>362</v>
      </c>
      <c r="B871" s="318" t="s">
        <v>21</v>
      </c>
      <c r="C871" s="187" t="s">
        <v>1922</v>
      </c>
      <c r="D871" s="317" t="s">
        <v>447</v>
      </c>
      <c r="E871" s="321"/>
      <c r="F871" s="320">
        <v>20000000</v>
      </c>
      <c r="G871" s="94"/>
    </row>
    <row r="872" spans="1:7" ht="30" x14ac:dyDescent="0.25">
      <c r="A872" s="317">
        <v>363</v>
      </c>
      <c r="B872" s="318" t="s">
        <v>344</v>
      </c>
      <c r="C872" s="187" t="s">
        <v>1926</v>
      </c>
      <c r="D872" s="317" t="s">
        <v>447</v>
      </c>
      <c r="E872" s="321"/>
      <c r="F872" s="320">
        <v>20000000</v>
      </c>
      <c r="G872" s="94"/>
    </row>
    <row r="873" spans="1:7" ht="30" x14ac:dyDescent="0.25">
      <c r="A873" s="317">
        <v>364</v>
      </c>
      <c r="B873" s="318" t="s">
        <v>452</v>
      </c>
      <c r="C873" s="187" t="s">
        <v>1926</v>
      </c>
      <c r="D873" s="317" t="s">
        <v>447</v>
      </c>
      <c r="E873" s="319"/>
      <c r="F873" s="320">
        <v>20000000</v>
      </c>
      <c r="G873" s="94"/>
    </row>
    <row r="874" spans="1:7" ht="30" x14ac:dyDescent="0.25">
      <c r="A874" s="317">
        <v>365</v>
      </c>
      <c r="B874" s="318" t="s">
        <v>453</v>
      </c>
      <c r="C874" s="187" t="s">
        <v>1926</v>
      </c>
      <c r="D874" s="317" t="s">
        <v>447</v>
      </c>
      <c r="E874" s="319"/>
      <c r="F874" s="320">
        <v>20000000</v>
      </c>
      <c r="G874" s="94"/>
    </row>
    <row r="875" spans="1:7" ht="30" x14ac:dyDescent="0.25">
      <c r="A875" s="317">
        <v>366</v>
      </c>
      <c r="B875" s="318" t="s">
        <v>454</v>
      </c>
      <c r="C875" s="187" t="s">
        <v>1926</v>
      </c>
      <c r="D875" s="317" t="s">
        <v>447</v>
      </c>
      <c r="E875" s="319"/>
      <c r="F875" s="320">
        <v>20000000</v>
      </c>
      <c r="G875" s="94"/>
    </row>
    <row r="876" spans="1:7" ht="30" x14ac:dyDescent="0.25">
      <c r="A876" s="317">
        <v>367</v>
      </c>
      <c r="B876" s="318" t="s">
        <v>455</v>
      </c>
      <c r="C876" s="187" t="s">
        <v>1926</v>
      </c>
      <c r="D876" s="317" t="s">
        <v>456</v>
      </c>
      <c r="E876" s="321"/>
      <c r="F876" s="320">
        <v>20000000</v>
      </c>
      <c r="G876" s="94"/>
    </row>
    <row r="877" spans="1:7" ht="33.75" customHeight="1" x14ac:dyDescent="0.25">
      <c r="A877" s="317">
        <v>368</v>
      </c>
      <c r="B877" s="323" t="s">
        <v>1247</v>
      </c>
      <c r="C877" s="187" t="s">
        <v>1922</v>
      </c>
      <c r="D877" s="317" t="s">
        <v>456</v>
      </c>
      <c r="E877" s="321"/>
      <c r="F877" s="320">
        <v>20000000</v>
      </c>
      <c r="G877" s="94"/>
    </row>
    <row r="878" spans="1:7" ht="30" x14ac:dyDescent="0.25">
      <c r="A878" s="317">
        <v>369</v>
      </c>
      <c r="B878" s="318" t="s">
        <v>457</v>
      </c>
      <c r="C878" s="187" t="s">
        <v>1926</v>
      </c>
      <c r="D878" s="317" t="s">
        <v>456</v>
      </c>
      <c r="E878" s="321"/>
      <c r="F878" s="320">
        <v>20000000</v>
      </c>
      <c r="G878" s="94"/>
    </row>
    <row r="879" spans="1:7" ht="30" x14ac:dyDescent="0.25">
      <c r="A879" s="317">
        <v>370</v>
      </c>
      <c r="B879" s="318" t="s">
        <v>216</v>
      </c>
      <c r="C879" s="187" t="s">
        <v>1926</v>
      </c>
      <c r="D879" s="317" t="s">
        <v>458</v>
      </c>
      <c r="E879" s="321"/>
      <c r="F879" s="320">
        <v>20000000</v>
      </c>
      <c r="G879" s="94"/>
    </row>
    <row r="880" spans="1:7" ht="30" x14ac:dyDescent="0.25">
      <c r="A880" s="317">
        <v>371</v>
      </c>
      <c r="B880" s="318" t="s">
        <v>459</v>
      </c>
      <c r="C880" s="187" t="s">
        <v>1926</v>
      </c>
      <c r="D880" s="317" t="s">
        <v>458</v>
      </c>
      <c r="E880" s="319"/>
      <c r="F880" s="320">
        <v>20000000</v>
      </c>
      <c r="G880" s="94"/>
    </row>
    <row r="881" spans="1:7" ht="30" x14ac:dyDescent="0.25">
      <c r="A881" s="317">
        <v>372</v>
      </c>
      <c r="B881" s="318" t="s">
        <v>460</v>
      </c>
      <c r="C881" s="187" t="s">
        <v>1926</v>
      </c>
      <c r="D881" s="317" t="s">
        <v>461</v>
      </c>
      <c r="E881" s="321"/>
      <c r="F881" s="320">
        <v>20000000</v>
      </c>
      <c r="G881" s="94"/>
    </row>
    <row r="882" spans="1:7" ht="23.25" customHeight="1" x14ac:dyDescent="0.25">
      <c r="A882" s="317">
        <v>373</v>
      </c>
      <c r="B882" s="318" t="s">
        <v>462</v>
      </c>
      <c r="C882" s="187" t="s">
        <v>1922</v>
      </c>
      <c r="D882" s="317" t="s">
        <v>463</v>
      </c>
      <c r="E882" s="319"/>
      <c r="F882" s="320">
        <v>20000000</v>
      </c>
      <c r="G882" s="94"/>
    </row>
    <row r="883" spans="1:7" ht="30" x14ac:dyDescent="0.25">
      <c r="A883" s="317">
        <v>374</v>
      </c>
      <c r="B883" s="318" t="s">
        <v>464</v>
      </c>
      <c r="C883" s="187" t="s">
        <v>1926</v>
      </c>
      <c r="D883" s="317" t="s">
        <v>465</v>
      </c>
      <c r="E883" s="319"/>
      <c r="F883" s="320">
        <v>20000000</v>
      </c>
      <c r="G883" s="94"/>
    </row>
    <row r="884" spans="1:7" ht="30" x14ac:dyDescent="0.25">
      <c r="A884" s="317">
        <v>375</v>
      </c>
      <c r="B884" s="318" t="s">
        <v>466</v>
      </c>
      <c r="C884" s="187" t="s">
        <v>1926</v>
      </c>
      <c r="D884" s="317" t="s">
        <v>465</v>
      </c>
      <c r="E884" s="321"/>
      <c r="F884" s="320">
        <v>20000000</v>
      </c>
      <c r="G884" s="114"/>
    </row>
    <row r="885" spans="1:7" ht="25.5" customHeight="1" x14ac:dyDescent="0.25">
      <c r="A885" s="317">
        <v>376</v>
      </c>
      <c r="B885" s="318" t="s">
        <v>467</v>
      </c>
      <c r="C885" s="187" t="s">
        <v>1922</v>
      </c>
      <c r="D885" s="317" t="s">
        <v>465</v>
      </c>
      <c r="E885" s="319"/>
      <c r="F885" s="320">
        <v>20000000</v>
      </c>
      <c r="G885" s="114"/>
    </row>
    <row r="886" spans="1:7" ht="25.5" customHeight="1" x14ac:dyDescent="0.25">
      <c r="A886" s="317">
        <v>377</v>
      </c>
      <c r="B886" s="318" t="s">
        <v>468</v>
      </c>
      <c r="C886" s="187" t="s">
        <v>1922</v>
      </c>
      <c r="D886" s="317" t="s">
        <v>465</v>
      </c>
      <c r="E886" s="319"/>
      <c r="F886" s="320">
        <v>20000000</v>
      </c>
      <c r="G886" s="114"/>
    </row>
    <row r="887" spans="1:7" ht="30" x14ac:dyDescent="0.25">
      <c r="A887" s="317">
        <v>378</v>
      </c>
      <c r="B887" s="318" t="s">
        <v>469</v>
      </c>
      <c r="C887" s="187" t="s">
        <v>1926</v>
      </c>
      <c r="D887" s="317" t="s">
        <v>470</v>
      </c>
      <c r="E887" s="319"/>
      <c r="F887" s="320">
        <v>20000000</v>
      </c>
      <c r="G887" s="114"/>
    </row>
    <row r="888" spans="1:7" ht="30" x14ac:dyDescent="0.25">
      <c r="A888" s="317">
        <v>379</v>
      </c>
      <c r="B888" s="318" t="s">
        <v>471</v>
      </c>
      <c r="C888" s="187" t="s">
        <v>1926</v>
      </c>
      <c r="D888" s="317" t="s">
        <v>470</v>
      </c>
      <c r="E888" s="319"/>
      <c r="F888" s="320">
        <v>20000000</v>
      </c>
      <c r="G888" s="114"/>
    </row>
    <row r="889" spans="1:7" ht="25.5" customHeight="1" x14ac:dyDescent="0.25">
      <c r="A889" s="324" t="s">
        <v>1344</v>
      </c>
      <c r="B889" s="325" t="s">
        <v>1345</v>
      </c>
      <c r="C889" s="187"/>
      <c r="D889" s="317"/>
      <c r="E889" s="326">
        <f>SUM(E890:E910)</f>
        <v>80000000</v>
      </c>
      <c r="F889" s="326">
        <f>SUM(F890:F910)</f>
        <v>380000000</v>
      </c>
      <c r="G889" s="114"/>
    </row>
    <row r="890" spans="1:7" ht="30" x14ac:dyDescent="0.25">
      <c r="A890" s="327">
        <v>380</v>
      </c>
      <c r="B890" s="328" t="s">
        <v>472</v>
      </c>
      <c r="C890" s="187" t="s">
        <v>1926</v>
      </c>
      <c r="D890" s="327" t="s">
        <v>473</v>
      </c>
      <c r="E890" s="329"/>
      <c r="F890" s="330">
        <v>20000000</v>
      </c>
      <c r="G890" s="114"/>
    </row>
    <row r="891" spans="1:7" ht="30" x14ac:dyDescent="0.25">
      <c r="A891" s="327">
        <v>381</v>
      </c>
      <c r="B891" s="328" t="s">
        <v>474</v>
      </c>
      <c r="C891" s="187" t="s">
        <v>1926</v>
      </c>
      <c r="D891" s="327" t="s">
        <v>473</v>
      </c>
      <c r="E891" s="329"/>
      <c r="F891" s="330">
        <v>20000000</v>
      </c>
      <c r="G891" s="114"/>
    </row>
    <row r="892" spans="1:7" ht="30" x14ac:dyDescent="0.25">
      <c r="A892" s="327">
        <v>382</v>
      </c>
      <c r="B892" s="328" t="s">
        <v>64</v>
      </c>
      <c r="C892" s="187" t="s">
        <v>1926</v>
      </c>
      <c r="D892" s="327" t="s">
        <v>473</v>
      </c>
      <c r="E892" s="329"/>
      <c r="F892" s="330">
        <v>20000000</v>
      </c>
      <c r="G892" s="114"/>
    </row>
    <row r="893" spans="1:7" ht="30" x14ac:dyDescent="0.25">
      <c r="A893" s="327">
        <v>383</v>
      </c>
      <c r="B893" s="328" t="s">
        <v>475</v>
      </c>
      <c r="C893" s="187" t="s">
        <v>1926</v>
      </c>
      <c r="D893" s="327" t="s">
        <v>473</v>
      </c>
      <c r="E893" s="331"/>
      <c r="F893" s="231">
        <v>20000000</v>
      </c>
      <c r="G893" s="114"/>
    </row>
    <row r="894" spans="1:7" ht="30" x14ac:dyDescent="0.25">
      <c r="A894" s="327">
        <v>384</v>
      </c>
      <c r="B894" s="328" t="s">
        <v>322</v>
      </c>
      <c r="C894" s="187" t="s">
        <v>1926</v>
      </c>
      <c r="D894" s="327" t="s">
        <v>473</v>
      </c>
      <c r="E894" s="331"/>
      <c r="F894" s="231">
        <v>20000000</v>
      </c>
      <c r="G894" s="114"/>
    </row>
    <row r="895" spans="1:7" ht="30" x14ac:dyDescent="0.25">
      <c r="A895" s="327">
        <v>385</v>
      </c>
      <c r="B895" s="328" t="s">
        <v>476</v>
      </c>
      <c r="C895" s="187" t="s">
        <v>1926</v>
      </c>
      <c r="D895" s="327" t="s">
        <v>477</v>
      </c>
      <c r="E895" s="231">
        <v>40000000</v>
      </c>
      <c r="F895" s="330"/>
      <c r="G895" s="114"/>
    </row>
    <row r="896" spans="1:7" ht="30" x14ac:dyDescent="0.25">
      <c r="A896" s="327">
        <v>386</v>
      </c>
      <c r="B896" s="328" t="s">
        <v>478</v>
      </c>
      <c r="C896" s="187" t="s">
        <v>1926</v>
      </c>
      <c r="D896" s="327" t="s">
        <v>477</v>
      </c>
      <c r="E896" s="329"/>
      <c r="F896" s="330">
        <v>20000000</v>
      </c>
      <c r="G896" s="114"/>
    </row>
    <row r="897" spans="1:7" ht="30" x14ac:dyDescent="0.25">
      <c r="A897" s="327">
        <v>387</v>
      </c>
      <c r="B897" s="328" t="s">
        <v>369</v>
      </c>
      <c r="C897" s="187" t="s">
        <v>1926</v>
      </c>
      <c r="D897" s="327" t="s">
        <v>477</v>
      </c>
      <c r="E897" s="329"/>
      <c r="F897" s="330">
        <v>20000000</v>
      </c>
      <c r="G897" s="114"/>
    </row>
    <row r="898" spans="1:7" ht="30" x14ac:dyDescent="0.25">
      <c r="A898" s="327">
        <v>388</v>
      </c>
      <c r="B898" s="328" t="s">
        <v>479</v>
      </c>
      <c r="C898" s="187" t="s">
        <v>1926</v>
      </c>
      <c r="D898" s="327" t="s">
        <v>477</v>
      </c>
      <c r="E898" s="329"/>
      <c r="F898" s="330">
        <v>20000000</v>
      </c>
      <c r="G898" s="114"/>
    </row>
    <row r="899" spans="1:7" ht="30" x14ac:dyDescent="0.25">
      <c r="A899" s="327">
        <v>389</v>
      </c>
      <c r="B899" s="328" t="s">
        <v>480</v>
      </c>
      <c r="C899" s="187" t="s">
        <v>1926</v>
      </c>
      <c r="D899" s="327" t="s">
        <v>477</v>
      </c>
      <c r="E899" s="331"/>
      <c r="F899" s="231">
        <v>20000000</v>
      </c>
      <c r="G899" s="114"/>
    </row>
    <row r="900" spans="1:7" ht="30" x14ac:dyDescent="0.25">
      <c r="A900" s="327">
        <v>390</v>
      </c>
      <c r="B900" s="328" t="s">
        <v>481</v>
      </c>
      <c r="C900" s="187" t="s">
        <v>1926</v>
      </c>
      <c r="D900" s="327" t="s">
        <v>477</v>
      </c>
      <c r="E900" s="329"/>
      <c r="F900" s="330">
        <v>20000000</v>
      </c>
      <c r="G900" s="114"/>
    </row>
    <row r="901" spans="1:7" ht="30" x14ac:dyDescent="0.25">
      <c r="A901" s="327">
        <v>391</v>
      </c>
      <c r="B901" s="328" t="s">
        <v>482</v>
      </c>
      <c r="C901" s="187" t="s">
        <v>1926</v>
      </c>
      <c r="D901" s="327" t="s">
        <v>477</v>
      </c>
      <c r="E901" s="329"/>
      <c r="F901" s="330">
        <v>20000000</v>
      </c>
      <c r="G901" s="114"/>
    </row>
    <row r="902" spans="1:7" ht="30" x14ac:dyDescent="0.25">
      <c r="A902" s="327">
        <v>392</v>
      </c>
      <c r="B902" s="328" t="s">
        <v>483</v>
      </c>
      <c r="C902" s="187" t="s">
        <v>1926</v>
      </c>
      <c r="D902" s="327" t="s">
        <v>477</v>
      </c>
      <c r="E902" s="329"/>
      <c r="F902" s="330">
        <v>20000000</v>
      </c>
      <c r="G902" s="114"/>
    </row>
    <row r="903" spans="1:7" ht="30" x14ac:dyDescent="0.25">
      <c r="A903" s="327">
        <v>393</v>
      </c>
      <c r="B903" s="328" t="s">
        <v>484</v>
      </c>
      <c r="C903" s="187" t="s">
        <v>1926</v>
      </c>
      <c r="D903" s="327" t="s">
        <v>477</v>
      </c>
      <c r="E903" s="329"/>
      <c r="F903" s="330">
        <v>20000000</v>
      </c>
      <c r="G903" s="114"/>
    </row>
    <row r="904" spans="1:7" ht="30" x14ac:dyDescent="0.25">
      <c r="A904" s="327">
        <v>394</v>
      </c>
      <c r="B904" s="328" t="s">
        <v>418</v>
      </c>
      <c r="C904" s="187" t="s">
        <v>1926</v>
      </c>
      <c r="D904" s="327" t="s">
        <v>485</v>
      </c>
      <c r="E904" s="231">
        <v>40000000</v>
      </c>
      <c r="F904" s="330"/>
      <c r="G904" s="114"/>
    </row>
    <row r="905" spans="1:7" ht="30" x14ac:dyDescent="0.25">
      <c r="A905" s="327">
        <v>395</v>
      </c>
      <c r="B905" s="328" t="s">
        <v>486</v>
      </c>
      <c r="C905" s="187" t="s">
        <v>1926</v>
      </c>
      <c r="D905" s="327" t="s">
        <v>485</v>
      </c>
      <c r="E905" s="329"/>
      <c r="F905" s="330">
        <v>20000000</v>
      </c>
      <c r="G905" s="114"/>
    </row>
    <row r="906" spans="1:7" ht="30" x14ac:dyDescent="0.25">
      <c r="A906" s="327">
        <v>396</v>
      </c>
      <c r="B906" s="328" t="s">
        <v>487</v>
      </c>
      <c r="C906" s="187" t="s">
        <v>1926</v>
      </c>
      <c r="D906" s="327" t="s">
        <v>488</v>
      </c>
      <c r="E906" s="329"/>
      <c r="F906" s="330">
        <v>20000000</v>
      </c>
      <c r="G906" s="114"/>
    </row>
    <row r="907" spans="1:7" ht="30" x14ac:dyDescent="0.25">
      <c r="A907" s="327">
        <v>397</v>
      </c>
      <c r="B907" s="328" t="s">
        <v>340</v>
      </c>
      <c r="C907" s="187" t="s">
        <v>1926</v>
      </c>
      <c r="D907" s="327" t="s">
        <v>488</v>
      </c>
      <c r="E907" s="329"/>
      <c r="F907" s="330">
        <v>20000000</v>
      </c>
      <c r="G907" s="114"/>
    </row>
    <row r="908" spans="1:7" ht="30" x14ac:dyDescent="0.25">
      <c r="A908" s="327">
        <v>398</v>
      </c>
      <c r="B908" s="328" t="s">
        <v>489</v>
      </c>
      <c r="C908" s="187" t="s">
        <v>1926</v>
      </c>
      <c r="D908" s="327" t="s">
        <v>172</v>
      </c>
      <c r="E908" s="329"/>
      <c r="F908" s="330">
        <v>20000000</v>
      </c>
      <c r="G908" s="114"/>
    </row>
    <row r="909" spans="1:7" ht="30" x14ac:dyDescent="0.25">
      <c r="A909" s="327">
        <v>399</v>
      </c>
      <c r="B909" s="332" t="s">
        <v>490</v>
      </c>
      <c r="C909" s="187" t="s">
        <v>1926</v>
      </c>
      <c r="D909" s="333" t="s">
        <v>488</v>
      </c>
      <c r="E909" s="333"/>
      <c r="F909" s="334">
        <v>20000000</v>
      </c>
      <c r="G909" s="114"/>
    </row>
    <row r="910" spans="1:7" ht="30" x14ac:dyDescent="0.25">
      <c r="A910" s="327">
        <v>400</v>
      </c>
      <c r="B910" s="332" t="s">
        <v>491</v>
      </c>
      <c r="C910" s="187" t="s">
        <v>1926</v>
      </c>
      <c r="D910" s="333" t="s">
        <v>477</v>
      </c>
      <c r="E910" s="333"/>
      <c r="F910" s="334">
        <v>20000000</v>
      </c>
      <c r="G910" s="114"/>
    </row>
    <row r="911" spans="1:7" ht="23.25" customHeight="1" x14ac:dyDescent="0.25">
      <c r="A911" s="335" t="s">
        <v>1346</v>
      </c>
      <c r="B911" s="336" t="s">
        <v>1347</v>
      </c>
      <c r="C911" s="187"/>
      <c r="D911" s="333"/>
      <c r="E911" s="326">
        <f>SUM(E912:E1006)</f>
        <v>480000000</v>
      </c>
      <c r="F911" s="326">
        <f>SUM(F912:F1006)</f>
        <v>1660000000</v>
      </c>
      <c r="G911" s="114"/>
    </row>
    <row r="912" spans="1:7" ht="30" x14ac:dyDescent="0.25">
      <c r="A912" s="337">
        <v>401</v>
      </c>
      <c r="B912" s="338" t="s">
        <v>492</v>
      </c>
      <c r="C912" s="187" t="s">
        <v>1926</v>
      </c>
      <c r="D912" s="337" t="s">
        <v>493</v>
      </c>
      <c r="E912" s="339"/>
      <c r="F912" s="339">
        <v>20000000</v>
      </c>
      <c r="G912" s="114"/>
    </row>
    <row r="913" spans="1:7" ht="30" x14ac:dyDescent="0.25">
      <c r="A913" s="337">
        <v>402</v>
      </c>
      <c r="B913" s="338" t="s">
        <v>494</v>
      </c>
      <c r="C913" s="187" t="s">
        <v>1926</v>
      </c>
      <c r="D913" s="337" t="s">
        <v>493</v>
      </c>
      <c r="E913" s="339"/>
      <c r="F913" s="339">
        <v>20000000</v>
      </c>
      <c r="G913" s="114"/>
    </row>
    <row r="914" spans="1:7" ht="15.75" x14ac:dyDescent="0.25">
      <c r="A914" s="337">
        <v>403</v>
      </c>
      <c r="B914" s="338" t="s">
        <v>495</v>
      </c>
      <c r="C914" s="187" t="s">
        <v>1923</v>
      </c>
      <c r="D914" s="337" t="s">
        <v>493</v>
      </c>
      <c r="E914" s="339"/>
      <c r="F914" s="339">
        <v>20000000</v>
      </c>
      <c r="G914" s="114"/>
    </row>
    <row r="915" spans="1:7" ht="30" x14ac:dyDescent="0.25">
      <c r="A915" s="337">
        <v>404</v>
      </c>
      <c r="B915" s="338" t="s">
        <v>496</v>
      </c>
      <c r="C915" s="187" t="s">
        <v>1926</v>
      </c>
      <c r="D915" s="337" t="s">
        <v>497</v>
      </c>
      <c r="E915" s="339"/>
      <c r="F915" s="339">
        <v>20000000</v>
      </c>
      <c r="G915" s="114"/>
    </row>
    <row r="916" spans="1:7" ht="30" x14ac:dyDescent="0.25">
      <c r="A916" s="337">
        <v>405</v>
      </c>
      <c r="B916" s="338" t="s">
        <v>498</v>
      </c>
      <c r="C916" s="187" t="s">
        <v>1926</v>
      </c>
      <c r="D916" s="337" t="s">
        <v>497</v>
      </c>
      <c r="E916" s="339"/>
      <c r="F916" s="339">
        <v>20000000</v>
      </c>
      <c r="G916" s="114"/>
    </row>
    <row r="917" spans="1:7" ht="30" x14ac:dyDescent="0.25">
      <c r="A917" s="337">
        <v>406</v>
      </c>
      <c r="B917" s="338" t="s">
        <v>499</v>
      </c>
      <c r="C917" s="187" t="s">
        <v>1926</v>
      </c>
      <c r="D917" s="337" t="s">
        <v>500</v>
      </c>
      <c r="E917" s="339">
        <v>40000000</v>
      </c>
      <c r="F917" s="339"/>
      <c r="G917" s="114"/>
    </row>
    <row r="918" spans="1:7" ht="30" x14ac:dyDescent="0.25">
      <c r="A918" s="337">
        <v>407</v>
      </c>
      <c r="B918" s="338" t="s">
        <v>501</v>
      </c>
      <c r="C918" s="187" t="s">
        <v>1926</v>
      </c>
      <c r="D918" s="337" t="s">
        <v>500</v>
      </c>
      <c r="E918" s="339"/>
      <c r="F918" s="339">
        <v>20000000</v>
      </c>
      <c r="G918" s="114"/>
    </row>
    <row r="919" spans="1:7" ht="30" x14ac:dyDescent="0.25">
      <c r="A919" s="337">
        <v>408</v>
      </c>
      <c r="B919" s="338" t="s">
        <v>21</v>
      </c>
      <c r="C919" s="187" t="s">
        <v>1926</v>
      </c>
      <c r="D919" s="337" t="s">
        <v>500</v>
      </c>
      <c r="E919" s="339">
        <v>40000000</v>
      </c>
      <c r="F919" s="339"/>
      <c r="G919" s="114"/>
    </row>
    <row r="920" spans="1:7" ht="30" x14ac:dyDescent="0.25">
      <c r="A920" s="337">
        <v>409</v>
      </c>
      <c r="B920" s="338" t="s">
        <v>502</v>
      </c>
      <c r="C920" s="187" t="s">
        <v>1926</v>
      </c>
      <c r="D920" s="337" t="s">
        <v>500</v>
      </c>
      <c r="E920" s="339"/>
      <c r="F920" s="339">
        <v>20000000</v>
      </c>
      <c r="G920" s="114"/>
    </row>
    <row r="921" spans="1:7" ht="30" x14ac:dyDescent="0.25">
      <c r="A921" s="337">
        <v>410</v>
      </c>
      <c r="B921" s="338" t="s">
        <v>503</v>
      </c>
      <c r="C921" s="187" t="s">
        <v>1926</v>
      </c>
      <c r="D921" s="337" t="s">
        <v>504</v>
      </c>
      <c r="E921" s="339"/>
      <c r="F921" s="339">
        <v>20000000</v>
      </c>
      <c r="G921" s="114"/>
    </row>
    <row r="922" spans="1:7" ht="30" x14ac:dyDescent="0.25">
      <c r="A922" s="337">
        <v>411</v>
      </c>
      <c r="B922" s="338" t="s">
        <v>505</v>
      </c>
      <c r="C922" s="187" t="s">
        <v>1926</v>
      </c>
      <c r="D922" s="337" t="s">
        <v>504</v>
      </c>
      <c r="E922" s="339"/>
      <c r="F922" s="339">
        <v>20000000</v>
      </c>
      <c r="G922" s="114"/>
    </row>
    <row r="923" spans="1:7" ht="30" x14ac:dyDescent="0.25">
      <c r="A923" s="337">
        <v>412</v>
      </c>
      <c r="B923" s="338" t="s">
        <v>506</v>
      </c>
      <c r="C923" s="187" t="s">
        <v>1926</v>
      </c>
      <c r="D923" s="337" t="s">
        <v>504</v>
      </c>
      <c r="E923" s="339"/>
      <c r="F923" s="339">
        <v>20000000</v>
      </c>
      <c r="G923" s="114"/>
    </row>
    <row r="924" spans="1:7" ht="30" x14ac:dyDescent="0.25">
      <c r="A924" s="337">
        <v>413</v>
      </c>
      <c r="B924" s="338" t="s">
        <v>507</v>
      </c>
      <c r="C924" s="187" t="s">
        <v>1926</v>
      </c>
      <c r="D924" s="337" t="s">
        <v>504</v>
      </c>
      <c r="E924" s="339"/>
      <c r="F924" s="339">
        <v>20000000</v>
      </c>
      <c r="G924" s="114"/>
    </row>
    <row r="925" spans="1:7" ht="30" x14ac:dyDescent="0.25">
      <c r="A925" s="337">
        <v>414</v>
      </c>
      <c r="B925" s="338" t="s">
        <v>508</v>
      </c>
      <c r="C925" s="187" t="s">
        <v>1926</v>
      </c>
      <c r="D925" s="337" t="s">
        <v>509</v>
      </c>
      <c r="E925" s="339"/>
      <c r="F925" s="339">
        <v>20000000</v>
      </c>
      <c r="G925" s="114"/>
    </row>
    <row r="926" spans="1:7" ht="30" x14ac:dyDescent="0.25">
      <c r="A926" s="337">
        <v>415</v>
      </c>
      <c r="B926" s="338" t="s">
        <v>510</v>
      </c>
      <c r="C926" s="187" t="s">
        <v>1926</v>
      </c>
      <c r="D926" s="337" t="s">
        <v>509</v>
      </c>
      <c r="E926" s="339"/>
      <c r="F926" s="339">
        <v>20000000</v>
      </c>
      <c r="G926" s="114"/>
    </row>
    <row r="927" spans="1:7" ht="30" x14ac:dyDescent="0.25">
      <c r="A927" s="337">
        <v>416</v>
      </c>
      <c r="B927" s="338" t="s">
        <v>511</v>
      </c>
      <c r="C927" s="187" t="s">
        <v>1926</v>
      </c>
      <c r="D927" s="337" t="s">
        <v>509</v>
      </c>
      <c r="E927" s="339"/>
      <c r="F927" s="339">
        <v>20000000</v>
      </c>
      <c r="G927" s="114"/>
    </row>
    <row r="928" spans="1:7" ht="30" x14ac:dyDescent="0.25">
      <c r="A928" s="337">
        <v>417</v>
      </c>
      <c r="B928" s="338" t="s">
        <v>512</v>
      </c>
      <c r="C928" s="187" t="s">
        <v>1926</v>
      </c>
      <c r="D928" s="337" t="s">
        <v>509</v>
      </c>
      <c r="E928" s="339"/>
      <c r="F928" s="339">
        <v>20000000</v>
      </c>
      <c r="G928" s="114"/>
    </row>
    <row r="929" spans="1:7" ht="30" x14ac:dyDescent="0.25">
      <c r="A929" s="337">
        <v>418</v>
      </c>
      <c r="B929" s="338" t="s">
        <v>513</v>
      </c>
      <c r="C929" s="187" t="s">
        <v>1926</v>
      </c>
      <c r="D929" s="337" t="s">
        <v>509</v>
      </c>
      <c r="E929" s="339">
        <v>40000000</v>
      </c>
      <c r="F929" s="339"/>
      <c r="G929" s="114"/>
    </row>
    <row r="930" spans="1:7" ht="30" x14ac:dyDescent="0.25">
      <c r="A930" s="337">
        <v>419</v>
      </c>
      <c r="B930" s="338" t="s">
        <v>514</v>
      </c>
      <c r="C930" s="187" t="s">
        <v>1926</v>
      </c>
      <c r="D930" s="337" t="s">
        <v>509</v>
      </c>
      <c r="E930" s="339"/>
      <c r="F930" s="339">
        <v>20000000</v>
      </c>
      <c r="G930" s="114"/>
    </row>
    <row r="931" spans="1:7" ht="30" x14ac:dyDescent="0.25">
      <c r="A931" s="337">
        <v>420</v>
      </c>
      <c r="B931" s="338" t="s">
        <v>515</v>
      </c>
      <c r="C931" s="187" t="s">
        <v>1926</v>
      </c>
      <c r="D931" s="337" t="s">
        <v>509</v>
      </c>
      <c r="E931" s="339"/>
      <c r="F931" s="339">
        <v>20000000</v>
      </c>
      <c r="G931" s="114"/>
    </row>
    <row r="932" spans="1:7" ht="30" x14ac:dyDescent="0.25">
      <c r="A932" s="337">
        <v>421</v>
      </c>
      <c r="B932" s="338" t="s">
        <v>516</v>
      </c>
      <c r="C932" s="187" t="s">
        <v>1926</v>
      </c>
      <c r="D932" s="337" t="s">
        <v>517</v>
      </c>
      <c r="E932" s="339"/>
      <c r="F932" s="339">
        <v>20000000</v>
      </c>
      <c r="G932" s="114"/>
    </row>
    <row r="933" spans="1:7" ht="30" x14ac:dyDescent="0.25">
      <c r="A933" s="337">
        <v>422</v>
      </c>
      <c r="B933" s="338" t="s">
        <v>518</v>
      </c>
      <c r="C933" s="187" t="s">
        <v>1926</v>
      </c>
      <c r="D933" s="337" t="s">
        <v>517</v>
      </c>
      <c r="E933" s="339"/>
      <c r="F933" s="339">
        <v>20000000</v>
      </c>
      <c r="G933" s="114"/>
    </row>
    <row r="934" spans="1:7" ht="30" x14ac:dyDescent="0.25">
      <c r="A934" s="337">
        <v>423</v>
      </c>
      <c r="B934" s="338" t="s">
        <v>519</v>
      </c>
      <c r="C934" s="187" t="s">
        <v>1926</v>
      </c>
      <c r="D934" s="337" t="s">
        <v>517</v>
      </c>
      <c r="E934" s="339">
        <v>40000000</v>
      </c>
      <c r="F934" s="339"/>
      <c r="G934" s="114"/>
    </row>
    <row r="935" spans="1:7" ht="24.75" customHeight="1" x14ac:dyDescent="0.25">
      <c r="A935" s="337">
        <v>424</v>
      </c>
      <c r="B935" s="338" t="s">
        <v>520</v>
      </c>
      <c r="C935" s="187" t="s">
        <v>1924</v>
      </c>
      <c r="D935" s="337" t="s">
        <v>517</v>
      </c>
      <c r="E935" s="339"/>
      <c r="F935" s="339">
        <v>20000000</v>
      </c>
      <c r="G935" s="114"/>
    </row>
    <row r="936" spans="1:7" ht="30" x14ac:dyDescent="0.25">
      <c r="A936" s="337">
        <v>425</v>
      </c>
      <c r="B936" s="338" t="s">
        <v>521</v>
      </c>
      <c r="C936" s="187" t="s">
        <v>1926</v>
      </c>
      <c r="D936" s="337" t="s">
        <v>517</v>
      </c>
      <c r="E936" s="339"/>
      <c r="F936" s="339">
        <v>20000000</v>
      </c>
      <c r="G936" s="114"/>
    </row>
    <row r="937" spans="1:7" ht="30" x14ac:dyDescent="0.25">
      <c r="A937" s="337">
        <v>426</v>
      </c>
      <c r="B937" s="338" t="s">
        <v>522</v>
      </c>
      <c r="C937" s="187" t="s">
        <v>1926</v>
      </c>
      <c r="D937" s="337" t="s">
        <v>517</v>
      </c>
      <c r="E937" s="339">
        <v>40000000</v>
      </c>
      <c r="F937" s="339"/>
      <c r="G937" s="114"/>
    </row>
    <row r="938" spans="1:7" ht="30" x14ac:dyDescent="0.25">
      <c r="A938" s="337">
        <v>427</v>
      </c>
      <c r="B938" s="338" t="s">
        <v>523</v>
      </c>
      <c r="C938" s="187" t="s">
        <v>1926</v>
      </c>
      <c r="D938" s="337" t="s">
        <v>517</v>
      </c>
      <c r="E938" s="339">
        <v>40000000</v>
      </c>
      <c r="F938" s="339"/>
      <c r="G938" s="114"/>
    </row>
    <row r="939" spans="1:7" ht="24.75" customHeight="1" x14ac:dyDescent="0.25">
      <c r="A939" s="337">
        <v>428</v>
      </c>
      <c r="B939" s="338" t="s">
        <v>524</v>
      </c>
      <c r="C939" s="187" t="s">
        <v>1924</v>
      </c>
      <c r="D939" s="337" t="s">
        <v>517</v>
      </c>
      <c r="E939" s="339"/>
      <c r="F939" s="339">
        <v>20000000</v>
      </c>
      <c r="G939" s="114"/>
    </row>
    <row r="940" spans="1:7" ht="30" x14ac:dyDescent="0.25">
      <c r="A940" s="337">
        <v>429</v>
      </c>
      <c r="B940" s="338" t="s">
        <v>525</v>
      </c>
      <c r="C940" s="187" t="s">
        <v>1926</v>
      </c>
      <c r="D940" s="337" t="s">
        <v>526</v>
      </c>
      <c r="E940" s="339"/>
      <c r="F940" s="339">
        <v>20000000</v>
      </c>
      <c r="G940" s="114"/>
    </row>
    <row r="941" spans="1:7" ht="30" x14ac:dyDescent="0.25">
      <c r="A941" s="337">
        <v>430</v>
      </c>
      <c r="B941" s="338" t="s">
        <v>527</v>
      </c>
      <c r="C941" s="187" t="s">
        <v>1926</v>
      </c>
      <c r="D941" s="337" t="s">
        <v>526</v>
      </c>
      <c r="E941" s="339">
        <v>40000000</v>
      </c>
      <c r="F941" s="339"/>
      <c r="G941" s="114"/>
    </row>
    <row r="942" spans="1:7" ht="30" x14ac:dyDescent="0.25">
      <c r="A942" s="337">
        <v>431</v>
      </c>
      <c r="B942" s="338" t="s">
        <v>512</v>
      </c>
      <c r="C942" s="187" t="s">
        <v>1926</v>
      </c>
      <c r="D942" s="337" t="s">
        <v>526</v>
      </c>
      <c r="E942" s="339"/>
      <c r="F942" s="339">
        <v>20000000</v>
      </c>
      <c r="G942" s="114"/>
    </row>
    <row r="943" spans="1:7" ht="30" x14ac:dyDescent="0.25">
      <c r="A943" s="337">
        <v>432</v>
      </c>
      <c r="B943" s="338" t="s">
        <v>528</v>
      </c>
      <c r="C943" s="187" t="s">
        <v>1926</v>
      </c>
      <c r="D943" s="337" t="s">
        <v>529</v>
      </c>
      <c r="E943" s="339"/>
      <c r="F943" s="339">
        <v>20000000</v>
      </c>
      <c r="G943" s="114"/>
    </row>
    <row r="944" spans="1:7" ht="30" x14ac:dyDescent="0.25">
      <c r="A944" s="337">
        <v>433</v>
      </c>
      <c r="B944" s="338" t="s">
        <v>530</v>
      </c>
      <c r="C944" s="187" t="s">
        <v>1926</v>
      </c>
      <c r="D944" s="337" t="s">
        <v>529</v>
      </c>
      <c r="E944" s="339"/>
      <c r="F944" s="339">
        <v>20000000</v>
      </c>
      <c r="G944" s="114"/>
    </row>
    <row r="945" spans="1:7" ht="30" x14ac:dyDescent="0.25">
      <c r="A945" s="337">
        <v>434</v>
      </c>
      <c r="B945" s="338" t="s">
        <v>531</v>
      </c>
      <c r="C945" s="187" t="s">
        <v>1926</v>
      </c>
      <c r="D945" s="337" t="s">
        <v>529</v>
      </c>
      <c r="E945" s="339"/>
      <c r="F945" s="339">
        <v>20000000</v>
      </c>
      <c r="G945" s="114"/>
    </row>
    <row r="946" spans="1:7" ht="30" x14ac:dyDescent="0.25">
      <c r="A946" s="337">
        <v>435</v>
      </c>
      <c r="B946" s="338" t="s">
        <v>148</v>
      </c>
      <c r="C946" s="187" t="s">
        <v>1926</v>
      </c>
      <c r="D946" s="337" t="s">
        <v>529</v>
      </c>
      <c r="E946" s="339"/>
      <c r="F946" s="339">
        <v>20000000</v>
      </c>
      <c r="G946" s="114"/>
    </row>
    <row r="947" spans="1:7" ht="23.25" customHeight="1" x14ac:dyDescent="0.25">
      <c r="A947" s="337">
        <v>436</v>
      </c>
      <c r="B947" s="338" t="s">
        <v>532</v>
      </c>
      <c r="C947" s="187" t="s">
        <v>1922</v>
      </c>
      <c r="D947" s="337" t="s">
        <v>529</v>
      </c>
      <c r="E947" s="339"/>
      <c r="F947" s="339">
        <v>20000000</v>
      </c>
      <c r="G947" s="114"/>
    </row>
    <row r="948" spans="1:7" ht="30" x14ac:dyDescent="0.25">
      <c r="A948" s="337">
        <v>437</v>
      </c>
      <c r="B948" s="338" t="s">
        <v>533</v>
      </c>
      <c r="C948" s="187" t="s">
        <v>1926</v>
      </c>
      <c r="D948" s="337" t="s">
        <v>529</v>
      </c>
      <c r="E948" s="339"/>
      <c r="F948" s="339">
        <v>20000000</v>
      </c>
      <c r="G948" s="114"/>
    </row>
    <row r="949" spans="1:7" ht="30" x14ac:dyDescent="0.25">
      <c r="A949" s="337">
        <v>438</v>
      </c>
      <c r="B949" s="338" t="s">
        <v>534</v>
      </c>
      <c r="C949" s="187" t="s">
        <v>1926</v>
      </c>
      <c r="D949" s="337" t="s">
        <v>529</v>
      </c>
      <c r="E949" s="339"/>
      <c r="F949" s="339">
        <v>20000000</v>
      </c>
      <c r="G949" s="114"/>
    </row>
    <row r="950" spans="1:7" ht="30" x14ac:dyDescent="0.25">
      <c r="A950" s="337">
        <v>439</v>
      </c>
      <c r="B950" s="338" t="s">
        <v>535</v>
      </c>
      <c r="C950" s="187" t="s">
        <v>1926</v>
      </c>
      <c r="D950" s="337" t="s">
        <v>529</v>
      </c>
      <c r="E950" s="339"/>
      <c r="F950" s="339">
        <v>20000000</v>
      </c>
      <c r="G950" s="114"/>
    </row>
    <row r="951" spans="1:7" ht="30" x14ac:dyDescent="0.25">
      <c r="A951" s="337">
        <v>440</v>
      </c>
      <c r="B951" s="338" t="s">
        <v>536</v>
      </c>
      <c r="C951" s="187" t="s">
        <v>1926</v>
      </c>
      <c r="D951" s="337" t="s">
        <v>537</v>
      </c>
      <c r="E951" s="339"/>
      <c r="F951" s="339">
        <v>20000000</v>
      </c>
      <c r="G951" s="114"/>
    </row>
    <row r="952" spans="1:7" ht="15.75" x14ac:dyDescent="0.25">
      <c r="A952" s="337">
        <v>441</v>
      </c>
      <c r="B952" s="338" t="s">
        <v>538</v>
      </c>
      <c r="C952" s="187" t="s">
        <v>1923</v>
      </c>
      <c r="D952" s="337" t="s">
        <v>537</v>
      </c>
      <c r="E952" s="339"/>
      <c r="F952" s="339">
        <v>20000000</v>
      </c>
      <c r="G952" s="114"/>
    </row>
    <row r="953" spans="1:7" ht="15.75" x14ac:dyDescent="0.25">
      <c r="A953" s="337">
        <v>442</v>
      </c>
      <c r="B953" s="338" t="s">
        <v>539</v>
      </c>
      <c r="C953" s="187" t="s">
        <v>1923</v>
      </c>
      <c r="D953" s="337" t="s">
        <v>537</v>
      </c>
      <c r="E953" s="339"/>
      <c r="F953" s="339">
        <v>20000000</v>
      </c>
      <c r="G953" s="114"/>
    </row>
    <row r="954" spans="1:7" ht="22.5" customHeight="1" x14ac:dyDescent="0.25">
      <c r="A954" s="337">
        <v>443</v>
      </c>
      <c r="B954" s="338" t="s">
        <v>540</v>
      </c>
      <c r="C954" s="187" t="s">
        <v>1922</v>
      </c>
      <c r="D954" s="337" t="s">
        <v>537</v>
      </c>
      <c r="E954" s="339"/>
      <c r="F954" s="339">
        <v>20000000</v>
      </c>
      <c r="G954" s="114"/>
    </row>
    <row r="955" spans="1:7" ht="30" x14ac:dyDescent="0.25">
      <c r="A955" s="337">
        <v>444</v>
      </c>
      <c r="B955" s="338" t="s">
        <v>541</v>
      </c>
      <c r="C955" s="187" t="s">
        <v>1926</v>
      </c>
      <c r="D955" s="337" t="s">
        <v>537</v>
      </c>
      <c r="E955" s="339"/>
      <c r="F955" s="339">
        <v>20000000</v>
      </c>
      <c r="G955" s="114"/>
    </row>
    <row r="956" spans="1:7" ht="30" x14ac:dyDescent="0.25">
      <c r="A956" s="337">
        <v>445</v>
      </c>
      <c r="B956" s="338" t="s">
        <v>542</v>
      </c>
      <c r="C956" s="187" t="s">
        <v>1926</v>
      </c>
      <c r="D956" s="337" t="s">
        <v>537</v>
      </c>
      <c r="E956" s="339"/>
      <c r="F956" s="339">
        <v>20000000</v>
      </c>
      <c r="G956" s="114"/>
    </row>
    <row r="957" spans="1:7" ht="30" x14ac:dyDescent="0.25">
      <c r="A957" s="337">
        <v>446</v>
      </c>
      <c r="B957" s="338" t="s">
        <v>543</v>
      </c>
      <c r="C957" s="187" t="s">
        <v>1926</v>
      </c>
      <c r="D957" s="337" t="s">
        <v>537</v>
      </c>
      <c r="E957" s="339"/>
      <c r="F957" s="339">
        <v>20000000</v>
      </c>
      <c r="G957" s="114"/>
    </row>
    <row r="958" spans="1:7" ht="30" x14ac:dyDescent="0.25">
      <c r="A958" s="337">
        <v>447</v>
      </c>
      <c r="B958" s="338" t="s">
        <v>544</v>
      </c>
      <c r="C958" s="187" t="s">
        <v>1926</v>
      </c>
      <c r="D958" s="337" t="s">
        <v>545</v>
      </c>
      <c r="E958" s="339">
        <v>40000000</v>
      </c>
      <c r="F958" s="339"/>
      <c r="G958" s="114"/>
    </row>
    <row r="959" spans="1:7" ht="30" x14ac:dyDescent="0.25">
      <c r="A959" s="337">
        <v>448</v>
      </c>
      <c r="B959" s="338" t="s">
        <v>507</v>
      </c>
      <c r="C959" s="187" t="s">
        <v>1926</v>
      </c>
      <c r="D959" s="337" t="s">
        <v>545</v>
      </c>
      <c r="E959" s="339"/>
      <c r="F959" s="339">
        <v>20000000</v>
      </c>
      <c r="G959" s="114"/>
    </row>
    <row r="960" spans="1:7" ht="30" x14ac:dyDescent="0.25">
      <c r="A960" s="337">
        <v>449</v>
      </c>
      <c r="B960" s="338" t="s">
        <v>546</v>
      </c>
      <c r="C960" s="187" t="s">
        <v>1926</v>
      </c>
      <c r="D960" s="337" t="s">
        <v>547</v>
      </c>
      <c r="E960" s="339"/>
      <c r="F960" s="339">
        <v>20000000</v>
      </c>
      <c r="G960" s="114"/>
    </row>
    <row r="961" spans="1:7" ht="30" x14ac:dyDescent="0.25">
      <c r="A961" s="337">
        <v>450</v>
      </c>
      <c r="B961" s="338" t="s">
        <v>548</v>
      </c>
      <c r="C961" s="187" t="s">
        <v>1926</v>
      </c>
      <c r="D961" s="337" t="s">
        <v>547</v>
      </c>
      <c r="E961" s="339"/>
      <c r="F961" s="339">
        <v>20000000</v>
      </c>
      <c r="G961" s="114"/>
    </row>
    <row r="962" spans="1:7" ht="30" x14ac:dyDescent="0.25">
      <c r="A962" s="337">
        <v>451</v>
      </c>
      <c r="B962" s="338" t="s">
        <v>549</v>
      </c>
      <c r="C962" s="187" t="s">
        <v>1926</v>
      </c>
      <c r="D962" s="337" t="s">
        <v>547</v>
      </c>
      <c r="E962" s="339"/>
      <c r="F962" s="339">
        <v>20000000</v>
      </c>
      <c r="G962" s="114"/>
    </row>
    <row r="963" spans="1:7" ht="30" x14ac:dyDescent="0.25">
      <c r="A963" s="337">
        <v>452</v>
      </c>
      <c r="B963" s="338" t="s">
        <v>550</v>
      </c>
      <c r="C963" s="187" t="s">
        <v>1926</v>
      </c>
      <c r="D963" s="337" t="s">
        <v>547</v>
      </c>
      <c r="E963" s="339"/>
      <c r="F963" s="339">
        <v>20000000</v>
      </c>
      <c r="G963" s="114"/>
    </row>
    <row r="964" spans="1:7" ht="30" x14ac:dyDescent="0.25">
      <c r="A964" s="337">
        <v>453</v>
      </c>
      <c r="B964" s="338" t="s">
        <v>551</v>
      </c>
      <c r="C964" s="187" t="s">
        <v>1926</v>
      </c>
      <c r="D964" s="337" t="s">
        <v>547</v>
      </c>
      <c r="E964" s="339"/>
      <c r="F964" s="339">
        <v>20000000</v>
      </c>
      <c r="G964" s="114"/>
    </row>
    <row r="965" spans="1:7" ht="30" x14ac:dyDescent="0.25">
      <c r="A965" s="337">
        <v>454</v>
      </c>
      <c r="B965" s="338" t="s">
        <v>552</v>
      </c>
      <c r="C965" s="187" t="s">
        <v>1926</v>
      </c>
      <c r="D965" s="337" t="s">
        <v>547</v>
      </c>
      <c r="E965" s="339"/>
      <c r="F965" s="339">
        <v>20000000</v>
      </c>
      <c r="G965" s="114"/>
    </row>
    <row r="966" spans="1:7" ht="30" x14ac:dyDescent="0.25">
      <c r="A966" s="337">
        <v>455</v>
      </c>
      <c r="B966" s="338" t="s">
        <v>515</v>
      </c>
      <c r="C966" s="187" t="s">
        <v>1926</v>
      </c>
      <c r="D966" s="337" t="s">
        <v>547</v>
      </c>
      <c r="E966" s="339"/>
      <c r="F966" s="339">
        <v>20000000</v>
      </c>
      <c r="G966" s="114"/>
    </row>
    <row r="967" spans="1:7" ht="30" x14ac:dyDescent="0.25">
      <c r="A967" s="337">
        <v>456</v>
      </c>
      <c r="B967" s="338" t="s">
        <v>553</v>
      </c>
      <c r="C967" s="187" t="s">
        <v>1926</v>
      </c>
      <c r="D967" s="337" t="s">
        <v>129</v>
      </c>
      <c r="E967" s="339"/>
      <c r="F967" s="339">
        <v>20000000</v>
      </c>
      <c r="G967" s="114"/>
    </row>
    <row r="968" spans="1:7" ht="30" x14ac:dyDescent="0.25">
      <c r="A968" s="337">
        <v>457</v>
      </c>
      <c r="B968" s="338" t="s">
        <v>554</v>
      </c>
      <c r="C968" s="187" t="s">
        <v>1926</v>
      </c>
      <c r="D968" s="337" t="s">
        <v>555</v>
      </c>
      <c r="E968" s="339"/>
      <c r="F968" s="339">
        <v>20000000</v>
      </c>
      <c r="G968" s="114"/>
    </row>
    <row r="969" spans="1:7" ht="30" x14ac:dyDescent="0.25">
      <c r="A969" s="337">
        <v>458</v>
      </c>
      <c r="B969" s="338" t="s">
        <v>556</v>
      </c>
      <c r="C969" s="187" t="s">
        <v>1926</v>
      </c>
      <c r="D969" s="337" t="s">
        <v>555</v>
      </c>
      <c r="E969" s="339"/>
      <c r="F969" s="339">
        <v>20000000</v>
      </c>
      <c r="G969" s="114"/>
    </row>
    <row r="970" spans="1:7" ht="30" x14ac:dyDescent="0.25">
      <c r="A970" s="337">
        <v>459</v>
      </c>
      <c r="B970" s="338" t="s">
        <v>557</v>
      </c>
      <c r="C970" s="187" t="s">
        <v>1926</v>
      </c>
      <c r="D970" s="337" t="s">
        <v>555</v>
      </c>
      <c r="E970" s="339"/>
      <c r="F970" s="339">
        <v>20000000</v>
      </c>
      <c r="G970" s="114"/>
    </row>
    <row r="971" spans="1:7" ht="30" x14ac:dyDescent="0.25">
      <c r="A971" s="337">
        <v>460</v>
      </c>
      <c r="B971" s="338" t="s">
        <v>515</v>
      </c>
      <c r="C971" s="187" t="s">
        <v>1926</v>
      </c>
      <c r="D971" s="337" t="s">
        <v>555</v>
      </c>
      <c r="E971" s="339"/>
      <c r="F971" s="339">
        <v>20000000</v>
      </c>
      <c r="G971" s="114"/>
    </row>
    <row r="972" spans="1:7" ht="30" x14ac:dyDescent="0.25">
      <c r="A972" s="337">
        <v>461</v>
      </c>
      <c r="B972" s="338" t="s">
        <v>558</v>
      </c>
      <c r="C972" s="187" t="s">
        <v>1926</v>
      </c>
      <c r="D972" s="337" t="s">
        <v>555</v>
      </c>
      <c r="E972" s="339"/>
      <c r="F972" s="339">
        <v>20000000</v>
      </c>
      <c r="G972" s="114"/>
    </row>
    <row r="973" spans="1:7" ht="30" x14ac:dyDescent="0.25">
      <c r="A973" s="337">
        <v>462</v>
      </c>
      <c r="B973" s="338" t="s">
        <v>559</v>
      </c>
      <c r="C973" s="187" t="s">
        <v>1926</v>
      </c>
      <c r="D973" s="337" t="s">
        <v>555</v>
      </c>
      <c r="E973" s="339"/>
      <c r="F973" s="339">
        <v>20000000</v>
      </c>
      <c r="G973" s="114"/>
    </row>
    <row r="974" spans="1:7" ht="24" customHeight="1" x14ac:dyDescent="0.25">
      <c r="A974" s="337">
        <v>463</v>
      </c>
      <c r="B974" s="338" t="s">
        <v>560</v>
      </c>
      <c r="C974" s="187" t="s">
        <v>1924</v>
      </c>
      <c r="D974" s="337" t="s">
        <v>555</v>
      </c>
      <c r="E974" s="339"/>
      <c r="F974" s="339">
        <v>20000000</v>
      </c>
      <c r="G974" s="114"/>
    </row>
    <row r="975" spans="1:7" ht="30" x14ac:dyDescent="0.25">
      <c r="A975" s="337">
        <v>464</v>
      </c>
      <c r="B975" s="338" t="s">
        <v>561</v>
      </c>
      <c r="C975" s="187" t="s">
        <v>1926</v>
      </c>
      <c r="D975" s="337" t="s">
        <v>562</v>
      </c>
      <c r="E975" s="339"/>
      <c r="F975" s="339">
        <v>20000000</v>
      </c>
      <c r="G975" s="114"/>
    </row>
    <row r="976" spans="1:7" ht="15.75" x14ac:dyDescent="0.25">
      <c r="A976" s="337">
        <v>465</v>
      </c>
      <c r="B976" s="340" t="s">
        <v>1248</v>
      </c>
      <c r="C976" s="187" t="s">
        <v>1922</v>
      </c>
      <c r="D976" s="337" t="s">
        <v>562</v>
      </c>
      <c r="E976" s="339"/>
      <c r="F976" s="339">
        <v>20000000</v>
      </c>
      <c r="G976" s="114"/>
    </row>
    <row r="977" spans="1:7" ht="15.75" x14ac:dyDescent="0.25">
      <c r="A977" s="337">
        <v>466</v>
      </c>
      <c r="B977" s="338" t="s">
        <v>563</v>
      </c>
      <c r="C977" s="187" t="s">
        <v>1923</v>
      </c>
      <c r="D977" s="337" t="s">
        <v>564</v>
      </c>
      <c r="E977" s="339"/>
      <c r="F977" s="339">
        <v>20000000</v>
      </c>
      <c r="G977" s="114"/>
    </row>
    <row r="978" spans="1:7" ht="30" x14ac:dyDescent="0.25">
      <c r="A978" s="337">
        <v>467</v>
      </c>
      <c r="B978" s="338" t="s">
        <v>565</v>
      </c>
      <c r="C978" s="187" t="s">
        <v>1926</v>
      </c>
      <c r="D978" s="337" t="s">
        <v>564</v>
      </c>
      <c r="E978" s="339"/>
      <c r="F978" s="339">
        <v>20000000</v>
      </c>
      <c r="G978" s="114"/>
    </row>
    <row r="979" spans="1:7" ht="30" x14ac:dyDescent="0.25">
      <c r="A979" s="337">
        <v>468</v>
      </c>
      <c r="B979" s="338" t="s">
        <v>554</v>
      </c>
      <c r="C979" s="187" t="s">
        <v>1926</v>
      </c>
      <c r="D979" s="337" t="s">
        <v>564</v>
      </c>
      <c r="E979" s="339"/>
      <c r="F979" s="339">
        <v>20000000</v>
      </c>
      <c r="G979" s="114"/>
    </row>
    <row r="980" spans="1:7" ht="30" x14ac:dyDescent="0.25">
      <c r="A980" s="337">
        <v>469</v>
      </c>
      <c r="B980" s="338" t="s">
        <v>566</v>
      </c>
      <c r="C980" s="187" t="s">
        <v>1926</v>
      </c>
      <c r="D980" s="337" t="s">
        <v>564</v>
      </c>
      <c r="E980" s="339"/>
      <c r="F980" s="339">
        <v>20000000</v>
      </c>
      <c r="G980" s="114"/>
    </row>
    <row r="981" spans="1:7" ht="30" x14ac:dyDescent="0.25">
      <c r="A981" s="337">
        <v>470</v>
      </c>
      <c r="B981" s="338" t="s">
        <v>567</v>
      </c>
      <c r="C981" s="187" t="s">
        <v>1926</v>
      </c>
      <c r="D981" s="337" t="s">
        <v>568</v>
      </c>
      <c r="E981" s="339"/>
      <c r="F981" s="339">
        <v>20000000</v>
      </c>
      <c r="G981" s="114"/>
    </row>
    <row r="982" spans="1:7" ht="30" x14ac:dyDescent="0.25">
      <c r="A982" s="337">
        <v>471</v>
      </c>
      <c r="B982" s="338" t="s">
        <v>569</v>
      </c>
      <c r="C982" s="187" t="s">
        <v>1926</v>
      </c>
      <c r="D982" s="337" t="s">
        <v>568</v>
      </c>
      <c r="E982" s="339"/>
      <c r="F982" s="339">
        <v>20000000</v>
      </c>
      <c r="G982" s="114"/>
    </row>
    <row r="983" spans="1:7" ht="30" x14ac:dyDescent="0.25">
      <c r="A983" s="337">
        <v>472</v>
      </c>
      <c r="B983" s="338" t="s">
        <v>570</v>
      </c>
      <c r="C983" s="187" t="s">
        <v>1926</v>
      </c>
      <c r="D983" s="337" t="s">
        <v>568</v>
      </c>
      <c r="E983" s="339">
        <v>40000000</v>
      </c>
      <c r="F983" s="339"/>
      <c r="G983" s="114"/>
    </row>
    <row r="984" spans="1:7" ht="30" x14ac:dyDescent="0.25">
      <c r="A984" s="337">
        <v>473</v>
      </c>
      <c r="B984" s="338" t="s">
        <v>571</v>
      </c>
      <c r="C984" s="187" t="s">
        <v>1926</v>
      </c>
      <c r="D984" s="337" t="s">
        <v>568</v>
      </c>
      <c r="E984" s="339"/>
      <c r="F984" s="339">
        <v>20000000</v>
      </c>
      <c r="G984" s="114"/>
    </row>
    <row r="985" spans="1:7" ht="30" x14ac:dyDescent="0.25">
      <c r="A985" s="337">
        <v>474</v>
      </c>
      <c r="B985" s="338" t="s">
        <v>572</v>
      </c>
      <c r="C985" s="187" t="s">
        <v>1926</v>
      </c>
      <c r="D985" s="337" t="s">
        <v>568</v>
      </c>
      <c r="E985" s="339"/>
      <c r="F985" s="339">
        <v>20000000</v>
      </c>
      <c r="G985" s="114"/>
    </row>
    <row r="986" spans="1:7" ht="30" x14ac:dyDescent="0.25">
      <c r="A986" s="337">
        <v>475</v>
      </c>
      <c r="B986" s="338" t="s">
        <v>573</v>
      </c>
      <c r="C986" s="187" t="s">
        <v>1926</v>
      </c>
      <c r="D986" s="337" t="s">
        <v>568</v>
      </c>
      <c r="E986" s="339"/>
      <c r="F986" s="339">
        <v>20000000</v>
      </c>
      <c r="G986" s="114"/>
    </row>
    <row r="987" spans="1:7" ht="30" x14ac:dyDescent="0.25">
      <c r="A987" s="337">
        <v>476</v>
      </c>
      <c r="B987" s="338" t="s">
        <v>574</v>
      </c>
      <c r="C987" s="187" t="s">
        <v>1926</v>
      </c>
      <c r="D987" s="337" t="s">
        <v>568</v>
      </c>
      <c r="E987" s="339">
        <v>40000000</v>
      </c>
      <c r="F987" s="339"/>
      <c r="G987" s="114"/>
    </row>
    <row r="988" spans="1:7" ht="30" x14ac:dyDescent="0.25">
      <c r="A988" s="337">
        <v>477</v>
      </c>
      <c r="B988" s="338" t="s">
        <v>575</v>
      </c>
      <c r="C988" s="187" t="s">
        <v>1926</v>
      </c>
      <c r="D988" s="337" t="s">
        <v>576</v>
      </c>
      <c r="E988" s="339"/>
      <c r="F988" s="339">
        <v>20000000</v>
      </c>
      <c r="G988" s="114"/>
    </row>
    <row r="989" spans="1:7" ht="30" x14ac:dyDescent="0.25">
      <c r="A989" s="337">
        <v>478</v>
      </c>
      <c r="B989" s="338" t="s">
        <v>577</v>
      </c>
      <c r="C989" s="187" t="s">
        <v>1926</v>
      </c>
      <c r="D989" s="337" t="s">
        <v>576</v>
      </c>
      <c r="E989" s="339"/>
      <c r="F989" s="339">
        <v>20000000</v>
      </c>
      <c r="G989" s="114"/>
    </row>
    <row r="990" spans="1:7" ht="30" x14ac:dyDescent="0.25">
      <c r="A990" s="337">
        <v>479</v>
      </c>
      <c r="B990" s="338" t="s">
        <v>578</v>
      </c>
      <c r="C990" s="187" t="s">
        <v>1926</v>
      </c>
      <c r="D990" s="337" t="s">
        <v>576</v>
      </c>
      <c r="E990" s="339"/>
      <c r="F990" s="339">
        <v>20000000</v>
      </c>
      <c r="G990" s="114"/>
    </row>
    <row r="991" spans="1:7" ht="30" x14ac:dyDescent="0.25">
      <c r="A991" s="337">
        <v>480</v>
      </c>
      <c r="B991" s="338" t="s">
        <v>539</v>
      </c>
      <c r="C991" s="187" t="s">
        <v>1926</v>
      </c>
      <c r="D991" s="337" t="s">
        <v>576</v>
      </c>
      <c r="E991" s="339"/>
      <c r="F991" s="339">
        <v>20000000</v>
      </c>
      <c r="G991" s="114"/>
    </row>
    <row r="992" spans="1:7" ht="30" x14ac:dyDescent="0.25">
      <c r="A992" s="337">
        <v>481</v>
      </c>
      <c r="B992" s="338" t="s">
        <v>579</v>
      </c>
      <c r="C992" s="187" t="s">
        <v>1926</v>
      </c>
      <c r="D992" s="337" t="s">
        <v>576</v>
      </c>
      <c r="E992" s="339"/>
      <c r="F992" s="339">
        <v>20000000</v>
      </c>
      <c r="G992" s="114"/>
    </row>
    <row r="993" spans="1:7" ht="30" x14ac:dyDescent="0.25">
      <c r="A993" s="337">
        <v>482</v>
      </c>
      <c r="B993" s="338" t="s">
        <v>580</v>
      </c>
      <c r="C993" s="187" t="s">
        <v>1926</v>
      </c>
      <c r="D993" s="337" t="s">
        <v>576</v>
      </c>
      <c r="E993" s="339"/>
      <c r="F993" s="339">
        <v>20000000</v>
      </c>
      <c r="G993" s="114"/>
    </row>
    <row r="994" spans="1:7" ht="30" x14ac:dyDescent="0.25">
      <c r="A994" s="337">
        <v>483</v>
      </c>
      <c r="B994" s="338" t="s">
        <v>581</v>
      </c>
      <c r="C994" s="187" t="s">
        <v>1926</v>
      </c>
      <c r="D994" s="337" t="s">
        <v>582</v>
      </c>
      <c r="E994" s="339">
        <v>40000000</v>
      </c>
      <c r="F994" s="339"/>
      <c r="G994" s="114"/>
    </row>
    <row r="995" spans="1:7" ht="30" x14ac:dyDescent="0.25">
      <c r="A995" s="337">
        <v>484</v>
      </c>
      <c r="B995" s="338" t="s">
        <v>583</v>
      </c>
      <c r="C995" s="187" t="s">
        <v>1926</v>
      </c>
      <c r="D995" s="337" t="s">
        <v>584</v>
      </c>
      <c r="E995" s="339"/>
      <c r="F995" s="339">
        <v>20000000</v>
      </c>
      <c r="G995" s="114"/>
    </row>
    <row r="996" spans="1:7" ht="30" x14ac:dyDescent="0.25">
      <c r="A996" s="337">
        <v>485</v>
      </c>
      <c r="B996" s="341" t="s">
        <v>585</v>
      </c>
      <c r="C996" s="187" t="s">
        <v>1926</v>
      </c>
      <c r="D996" s="342" t="s">
        <v>526</v>
      </c>
      <c r="E996" s="343"/>
      <c r="F996" s="343">
        <v>20000000</v>
      </c>
      <c r="G996" s="114"/>
    </row>
    <row r="997" spans="1:7" ht="30" x14ac:dyDescent="0.25">
      <c r="A997" s="337">
        <v>486</v>
      </c>
      <c r="B997" s="341" t="s">
        <v>586</v>
      </c>
      <c r="C997" s="187" t="s">
        <v>1926</v>
      </c>
      <c r="D997" s="342" t="s">
        <v>587</v>
      </c>
      <c r="E997" s="343"/>
      <c r="F997" s="343">
        <v>20000000</v>
      </c>
      <c r="G997" s="114"/>
    </row>
    <row r="998" spans="1:7" ht="30" x14ac:dyDescent="0.25">
      <c r="A998" s="337">
        <v>487</v>
      </c>
      <c r="B998" s="341" t="s">
        <v>588</v>
      </c>
      <c r="C998" s="187" t="s">
        <v>1926</v>
      </c>
      <c r="D998" s="342" t="s">
        <v>529</v>
      </c>
      <c r="E998" s="343"/>
      <c r="F998" s="343">
        <v>20000000</v>
      </c>
      <c r="G998" s="114"/>
    </row>
    <row r="999" spans="1:7" ht="30" x14ac:dyDescent="0.25">
      <c r="A999" s="337">
        <v>488</v>
      </c>
      <c r="B999" s="344" t="s">
        <v>589</v>
      </c>
      <c r="C999" s="345" t="s">
        <v>1926</v>
      </c>
      <c r="D999" s="346" t="s">
        <v>504</v>
      </c>
      <c r="E999" s="268"/>
      <c r="F999" s="347">
        <v>20000000</v>
      </c>
      <c r="G999" s="114"/>
    </row>
    <row r="1000" spans="1:7" ht="30" x14ac:dyDescent="0.25">
      <c r="A1000" s="337">
        <v>489</v>
      </c>
      <c r="B1000" s="344" t="s">
        <v>590</v>
      </c>
      <c r="C1000" s="345" t="s">
        <v>1926</v>
      </c>
      <c r="D1000" s="346" t="s">
        <v>509</v>
      </c>
      <c r="E1000" s="268">
        <v>40000000</v>
      </c>
      <c r="F1000" s="347"/>
      <c r="G1000" s="114"/>
    </row>
    <row r="1001" spans="1:7" ht="30" x14ac:dyDescent="0.25">
      <c r="A1001" s="337">
        <v>490</v>
      </c>
      <c r="B1001" s="344" t="s">
        <v>591</v>
      </c>
      <c r="C1001" s="345" t="s">
        <v>1926</v>
      </c>
      <c r="D1001" s="346" t="s">
        <v>509</v>
      </c>
      <c r="E1001" s="268"/>
      <c r="F1001" s="347">
        <v>20000000</v>
      </c>
      <c r="G1001" s="114"/>
    </row>
    <row r="1002" spans="1:7" ht="30" x14ac:dyDescent="0.25">
      <c r="A1002" s="337">
        <v>491</v>
      </c>
      <c r="B1002" s="344" t="s">
        <v>592</v>
      </c>
      <c r="C1002" s="345" t="s">
        <v>1926</v>
      </c>
      <c r="D1002" s="346" t="s">
        <v>517</v>
      </c>
      <c r="E1002" s="268"/>
      <c r="F1002" s="347">
        <v>20000000</v>
      </c>
      <c r="G1002" s="114"/>
    </row>
    <row r="1003" spans="1:7" ht="30" x14ac:dyDescent="0.25">
      <c r="A1003" s="337">
        <v>492</v>
      </c>
      <c r="B1003" s="344" t="s">
        <v>593</v>
      </c>
      <c r="C1003" s="345" t="s">
        <v>1926</v>
      </c>
      <c r="D1003" s="346" t="s">
        <v>526</v>
      </c>
      <c r="E1003" s="268"/>
      <c r="F1003" s="347">
        <v>20000000</v>
      </c>
      <c r="G1003" s="114"/>
    </row>
    <row r="1004" spans="1:7" ht="30" x14ac:dyDescent="0.25">
      <c r="A1004" s="337">
        <v>493</v>
      </c>
      <c r="B1004" s="344" t="s">
        <v>594</v>
      </c>
      <c r="C1004" s="345" t="s">
        <v>1926</v>
      </c>
      <c r="D1004" s="346" t="s">
        <v>529</v>
      </c>
      <c r="E1004" s="268"/>
      <c r="F1004" s="347">
        <v>20000000</v>
      </c>
      <c r="G1004" s="114"/>
    </row>
    <row r="1005" spans="1:7" ht="30" x14ac:dyDescent="0.25">
      <c r="A1005" s="337">
        <v>494</v>
      </c>
      <c r="B1005" s="344" t="s">
        <v>595</v>
      </c>
      <c r="C1005" s="345" t="s">
        <v>1926</v>
      </c>
      <c r="D1005" s="346" t="s">
        <v>545</v>
      </c>
      <c r="E1005" s="268"/>
      <c r="F1005" s="347">
        <v>20000000</v>
      </c>
      <c r="G1005" s="114"/>
    </row>
    <row r="1006" spans="1:7" ht="30" x14ac:dyDescent="0.25">
      <c r="A1006" s="337">
        <v>495</v>
      </c>
      <c r="B1006" s="348" t="s">
        <v>596</v>
      </c>
      <c r="C1006" s="349" t="s">
        <v>1926</v>
      </c>
      <c r="D1006" s="346" t="s">
        <v>529</v>
      </c>
      <c r="E1006" s="268"/>
      <c r="F1006" s="350">
        <v>20000000</v>
      </c>
      <c r="G1006" s="114"/>
    </row>
    <row r="1007" spans="1:7" ht="24.75" customHeight="1" x14ac:dyDescent="0.25">
      <c r="A1007" s="351" t="s">
        <v>1348</v>
      </c>
      <c r="B1007" s="352" t="s">
        <v>1349</v>
      </c>
      <c r="C1007" s="349"/>
      <c r="D1007" s="346"/>
      <c r="E1007" s="353">
        <f>SUM(E1008:E1021)</f>
        <v>120000000</v>
      </c>
      <c r="F1007" s="353">
        <f>SUM(F1008:F1021)</f>
        <v>220000000</v>
      </c>
      <c r="G1007" s="114"/>
    </row>
    <row r="1008" spans="1:7" ht="15.75" x14ac:dyDescent="0.25">
      <c r="A1008" s="354">
        <v>496</v>
      </c>
      <c r="B1008" s="355" t="s">
        <v>597</v>
      </c>
      <c r="C1008" s="187" t="s">
        <v>1923</v>
      </c>
      <c r="D1008" s="354" t="s">
        <v>598</v>
      </c>
      <c r="E1008" s="356"/>
      <c r="F1008" s="357">
        <v>20000000</v>
      </c>
      <c r="G1008" s="114"/>
    </row>
    <row r="1009" spans="1:7" ht="23.25" customHeight="1" x14ac:dyDescent="0.25">
      <c r="A1009" s="354">
        <v>497</v>
      </c>
      <c r="B1009" s="355" t="s">
        <v>599</v>
      </c>
      <c r="C1009" s="187" t="s">
        <v>1922</v>
      </c>
      <c r="D1009" s="354" t="s">
        <v>600</v>
      </c>
      <c r="E1009" s="357"/>
      <c r="F1009" s="357">
        <v>20000000</v>
      </c>
      <c r="G1009" s="114"/>
    </row>
    <row r="1010" spans="1:7" ht="15.75" x14ac:dyDescent="0.25">
      <c r="A1010" s="354">
        <v>498</v>
      </c>
      <c r="B1010" s="358" t="s">
        <v>1249</v>
      </c>
      <c r="C1010" s="187" t="s">
        <v>1922</v>
      </c>
      <c r="D1010" s="354" t="s">
        <v>601</v>
      </c>
      <c r="E1010" s="357"/>
      <c r="F1010" s="357">
        <v>20000000</v>
      </c>
      <c r="G1010" s="114"/>
    </row>
    <row r="1011" spans="1:7" ht="26.25" customHeight="1" x14ac:dyDescent="0.25">
      <c r="A1011" s="354">
        <v>499</v>
      </c>
      <c r="B1011" s="355" t="s">
        <v>602</v>
      </c>
      <c r="C1011" s="187" t="s">
        <v>1922</v>
      </c>
      <c r="D1011" s="354" t="s">
        <v>603</v>
      </c>
      <c r="E1011" s="357"/>
      <c r="F1011" s="357">
        <v>20000000</v>
      </c>
      <c r="G1011" s="114"/>
    </row>
    <row r="1012" spans="1:7" ht="24.75" customHeight="1" x14ac:dyDescent="0.25">
      <c r="A1012" s="354">
        <v>500</v>
      </c>
      <c r="B1012" s="355" t="s">
        <v>604</v>
      </c>
      <c r="C1012" s="187" t="s">
        <v>1922</v>
      </c>
      <c r="D1012" s="354" t="s">
        <v>605</v>
      </c>
      <c r="E1012" s="357"/>
      <c r="F1012" s="357">
        <v>20000000</v>
      </c>
      <c r="G1012" s="114"/>
    </row>
    <row r="1013" spans="1:7" ht="30" x14ac:dyDescent="0.25">
      <c r="A1013" s="354">
        <v>501</v>
      </c>
      <c r="B1013" s="355" t="s">
        <v>606</v>
      </c>
      <c r="C1013" s="187" t="s">
        <v>1926</v>
      </c>
      <c r="D1013" s="354" t="s">
        <v>600</v>
      </c>
      <c r="E1013" s="357">
        <v>40000000</v>
      </c>
      <c r="F1013" s="357"/>
      <c r="G1013" s="114"/>
    </row>
    <row r="1014" spans="1:7" ht="30" x14ac:dyDescent="0.25">
      <c r="A1014" s="354">
        <v>502</v>
      </c>
      <c r="B1014" s="355" t="s">
        <v>607</v>
      </c>
      <c r="C1014" s="187" t="s">
        <v>1926</v>
      </c>
      <c r="D1014" s="354" t="s">
        <v>601</v>
      </c>
      <c r="E1014" s="357"/>
      <c r="F1014" s="357">
        <v>20000000</v>
      </c>
      <c r="G1014" s="114"/>
    </row>
    <row r="1015" spans="1:7" ht="30" x14ac:dyDescent="0.25">
      <c r="A1015" s="354">
        <v>503</v>
      </c>
      <c r="B1015" s="355" t="s">
        <v>275</v>
      </c>
      <c r="C1015" s="187" t="s">
        <v>1926</v>
      </c>
      <c r="D1015" s="354" t="s">
        <v>605</v>
      </c>
      <c r="E1015" s="357"/>
      <c r="F1015" s="357">
        <v>20000000</v>
      </c>
      <c r="G1015" s="114"/>
    </row>
    <row r="1016" spans="1:7" ht="30" x14ac:dyDescent="0.25">
      <c r="A1016" s="354">
        <v>504</v>
      </c>
      <c r="B1016" s="355" t="s">
        <v>608</v>
      </c>
      <c r="C1016" s="187" t="s">
        <v>1926</v>
      </c>
      <c r="D1016" s="354" t="s">
        <v>609</v>
      </c>
      <c r="E1016" s="357"/>
      <c r="F1016" s="357">
        <v>20000000</v>
      </c>
      <c r="G1016" s="114"/>
    </row>
    <row r="1017" spans="1:7" ht="30" x14ac:dyDescent="0.25">
      <c r="A1017" s="354">
        <v>505</v>
      </c>
      <c r="B1017" s="358" t="s">
        <v>1250</v>
      </c>
      <c r="C1017" s="187" t="s">
        <v>1926</v>
      </c>
      <c r="D1017" s="354" t="s">
        <v>605</v>
      </c>
      <c r="E1017" s="357"/>
      <c r="F1017" s="357">
        <v>20000000</v>
      </c>
      <c r="G1017" s="94" t="s">
        <v>1914</v>
      </c>
    </row>
    <row r="1018" spans="1:7" ht="30" x14ac:dyDescent="0.25">
      <c r="A1018" s="354">
        <v>506</v>
      </c>
      <c r="B1018" s="355" t="s">
        <v>482</v>
      </c>
      <c r="C1018" s="187" t="s">
        <v>1926</v>
      </c>
      <c r="D1018" s="354" t="s">
        <v>601</v>
      </c>
      <c r="E1018" s="357"/>
      <c r="F1018" s="357">
        <v>20000000</v>
      </c>
      <c r="G1018" s="114"/>
    </row>
    <row r="1019" spans="1:7" ht="30" x14ac:dyDescent="0.25">
      <c r="A1019" s="354">
        <v>507</v>
      </c>
      <c r="B1019" s="355" t="s">
        <v>610</v>
      </c>
      <c r="C1019" s="187" t="s">
        <v>1926</v>
      </c>
      <c r="D1019" s="354" t="s">
        <v>611</v>
      </c>
      <c r="E1019" s="357"/>
      <c r="F1019" s="357">
        <v>20000000</v>
      </c>
      <c r="G1019" s="114"/>
    </row>
    <row r="1020" spans="1:7" ht="24.75" customHeight="1" x14ac:dyDescent="0.25">
      <c r="A1020" s="354">
        <v>508</v>
      </c>
      <c r="B1020" s="359" t="s">
        <v>612</v>
      </c>
      <c r="C1020" s="187" t="s">
        <v>1922</v>
      </c>
      <c r="D1020" s="360" t="s">
        <v>613</v>
      </c>
      <c r="E1020" s="361">
        <v>40000000</v>
      </c>
      <c r="F1020" s="278"/>
      <c r="G1020" s="114"/>
    </row>
    <row r="1021" spans="1:7" ht="30" x14ac:dyDescent="0.25">
      <c r="A1021" s="354">
        <v>509</v>
      </c>
      <c r="B1021" s="362" t="s">
        <v>614</v>
      </c>
      <c r="C1021" s="187" t="s">
        <v>1926</v>
      </c>
      <c r="D1021" s="363" t="s">
        <v>601</v>
      </c>
      <c r="E1021" s="364">
        <v>40000000</v>
      </c>
      <c r="F1021" s="278"/>
      <c r="G1021" s="114"/>
    </row>
    <row r="1022" spans="1:7" ht="23.25" customHeight="1" x14ac:dyDescent="0.25">
      <c r="A1022" s="365" t="s">
        <v>1350</v>
      </c>
      <c r="B1022" s="366" t="s">
        <v>1351</v>
      </c>
      <c r="C1022" s="367"/>
      <c r="D1022" s="363"/>
      <c r="E1022" s="368">
        <f>SUM(E1023:E1092)</f>
        <v>1080000000</v>
      </c>
      <c r="F1022" s="368">
        <f>SUM(F1023:F1092)</f>
        <v>860000000</v>
      </c>
      <c r="G1022" s="114"/>
    </row>
    <row r="1023" spans="1:7" ht="30" x14ac:dyDescent="0.25">
      <c r="A1023" s="369">
        <v>510</v>
      </c>
      <c r="B1023" s="370" t="s">
        <v>59</v>
      </c>
      <c r="C1023" s="187" t="s">
        <v>1926</v>
      </c>
      <c r="D1023" s="369" t="s">
        <v>615</v>
      </c>
      <c r="E1023" s="371"/>
      <c r="F1023" s="371">
        <v>20000000</v>
      </c>
      <c r="G1023" s="114"/>
    </row>
    <row r="1024" spans="1:7" ht="30" x14ac:dyDescent="0.25">
      <c r="A1024" s="369">
        <v>511</v>
      </c>
      <c r="B1024" s="370" t="s">
        <v>616</v>
      </c>
      <c r="C1024" s="187" t="s">
        <v>1926</v>
      </c>
      <c r="D1024" s="369" t="s">
        <v>617</v>
      </c>
      <c r="E1024" s="371">
        <v>40000000</v>
      </c>
      <c r="F1024" s="371"/>
      <c r="G1024" s="114"/>
    </row>
    <row r="1025" spans="1:7" ht="15.75" x14ac:dyDescent="0.25">
      <c r="A1025" s="369">
        <v>512</v>
      </c>
      <c r="B1025" s="370" t="s">
        <v>618</v>
      </c>
      <c r="C1025" s="187" t="s">
        <v>1923</v>
      </c>
      <c r="D1025" s="369" t="s">
        <v>617</v>
      </c>
      <c r="E1025" s="371"/>
      <c r="F1025" s="371">
        <v>20000000</v>
      </c>
      <c r="G1025" s="114"/>
    </row>
    <row r="1026" spans="1:7" ht="30" x14ac:dyDescent="0.25">
      <c r="A1026" s="369">
        <v>513</v>
      </c>
      <c r="B1026" s="370" t="s">
        <v>619</v>
      </c>
      <c r="C1026" s="187" t="s">
        <v>1926</v>
      </c>
      <c r="D1026" s="369" t="s">
        <v>620</v>
      </c>
      <c r="E1026" s="371">
        <v>40000000</v>
      </c>
      <c r="F1026" s="371"/>
      <c r="G1026" s="114"/>
    </row>
    <row r="1027" spans="1:7" ht="30" x14ac:dyDescent="0.25">
      <c r="A1027" s="369">
        <v>514</v>
      </c>
      <c r="B1027" s="370" t="s">
        <v>621</v>
      </c>
      <c r="C1027" s="187" t="s">
        <v>1926</v>
      </c>
      <c r="D1027" s="369" t="s">
        <v>620</v>
      </c>
      <c r="E1027" s="371">
        <v>40000000</v>
      </c>
      <c r="F1027" s="371"/>
      <c r="G1027" s="114"/>
    </row>
    <row r="1028" spans="1:7" ht="30" x14ac:dyDescent="0.25">
      <c r="A1028" s="369">
        <v>515</v>
      </c>
      <c r="B1028" s="370" t="s">
        <v>622</v>
      </c>
      <c r="C1028" s="187" t="s">
        <v>1926</v>
      </c>
      <c r="D1028" s="369" t="s">
        <v>623</v>
      </c>
      <c r="E1028" s="371">
        <v>40000000</v>
      </c>
      <c r="F1028" s="371"/>
      <c r="G1028" s="114"/>
    </row>
    <row r="1029" spans="1:7" ht="30" x14ac:dyDescent="0.25">
      <c r="A1029" s="369">
        <v>516</v>
      </c>
      <c r="B1029" s="370" t="s">
        <v>347</v>
      </c>
      <c r="C1029" s="187" t="s">
        <v>1926</v>
      </c>
      <c r="D1029" s="369" t="s">
        <v>623</v>
      </c>
      <c r="E1029" s="371"/>
      <c r="F1029" s="371">
        <v>20000000</v>
      </c>
      <c r="G1029" s="114"/>
    </row>
    <row r="1030" spans="1:7" ht="30" x14ac:dyDescent="0.25">
      <c r="A1030" s="369">
        <v>517</v>
      </c>
      <c r="B1030" s="370" t="s">
        <v>624</v>
      </c>
      <c r="C1030" s="187" t="s">
        <v>1926</v>
      </c>
      <c r="D1030" s="369" t="s">
        <v>623</v>
      </c>
      <c r="E1030" s="371">
        <v>40000000</v>
      </c>
      <c r="F1030" s="371"/>
      <c r="G1030" s="114"/>
    </row>
    <row r="1031" spans="1:7" ht="30" x14ac:dyDescent="0.25">
      <c r="A1031" s="369">
        <v>518</v>
      </c>
      <c r="B1031" s="370" t="s">
        <v>625</v>
      </c>
      <c r="C1031" s="187" t="s">
        <v>1926</v>
      </c>
      <c r="D1031" s="369" t="s">
        <v>626</v>
      </c>
      <c r="E1031" s="371"/>
      <c r="F1031" s="371">
        <v>20000000</v>
      </c>
      <c r="G1031" s="114"/>
    </row>
    <row r="1032" spans="1:7" ht="30" x14ac:dyDescent="0.25">
      <c r="A1032" s="369">
        <v>519</v>
      </c>
      <c r="B1032" s="370" t="s">
        <v>627</v>
      </c>
      <c r="C1032" s="187" t="s">
        <v>1926</v>
      </c>
      <c r="D1032" s="369" t="s">
        <v>626</v>
      </c>
      <c r="E1032" s="371"/>
      <c r="F1032" s="371">
        <v>20000000</v>
      </c>
      <c r="G1032" s="114"/>
    </row>
    <row r="1033" spans="1:7" ht="30" x14ac:dyDescent="0.25">
      <c r="A1033" s="369">
        <v>520</v>
      </c>
      <c r="B1033" s="370" t="s">
        <v>628</v>
      </c>
      <c r="C1033" s="187" t="s">
        <v>1926</v>
      </c>
      <c r="D1033" s="369" t="s">
        <v>626</v>
      </c>
      <c r="E1033" s="371"/>
      <c r="F1033" s="371">
        <v>20000000</v>
      </c>
      <c r="G1033" s="114"/>
    </row>
    <row r="1034" spans="1:7" ht="30" x14ac:dyDescent="0.25">
      <c r="A1034" s="369">
        <v>521</v>
      </c>
      <c r="B1034" s="370" t="s">
        <v>629</v>
      </c>
      <c r="C1034" s="187" t="s">
        <v>1926</v>
      </c>
      <c r="D1034" s="369" t="s">
        <v>626</v>
      </c>
      <c r="E1034" s="371"/>
      <c r="F1034" s="371">
        <v>20000000</v>
      </c>
      <c r="G1034" s="114"/>
    </row>
    <row r="1035" spans="1:7" ht="30" x14ac:dyDescent="0.25">
      <c r="A1035" s="369">
        <v>522</v>
      </c>
      <c r="B1035" s="370" t="s">
        <v>630</v>
      </c>
      <c r="C1035" s="187" t="s">
        <v>1926</v>
      </c>
      <c r="D1035" s="369" t="s">
        <v>626</v>
      </c>
      <c r="E1035" s="371"/>
      <c r="F1035" s="371">
        <v>20000000</v>
      </c>
      <c r="G1035" s="114"/>
    </row>
    <row r="1036" spans="1:7" ht="30" x14ac:dyDescent="0.25">
      <c r="A1036" s="369">
        <v>523</v>
      </c>
      <c r="B1036" s="370" t="s">
        <v>631</v>
      </c>
      <c r="C1036" s="187" t="s">
        <v>1926</v>
      </c>
      <c r="D1036" s="369" t="s">
        <v>632</v>
      </c>
      <c r="E1036" s="371">
        <v>40000000</v>
      </c>
      <c r="F1036" s="371"/>
      <c r="G1036" s="114"/>
    </row>
    <row r="1037" spans="1:7" ht="30" x14ac:dyDescent="0.25">
      <c r="A1037" s="369">
        <v>524</v>
      </c>
      <c r="B1037" s="370" t="s">
        <v>633</v>
      </c>
      <c r="C1037" s="187" t="s">
        <v>1926</v>
      </c>
      <c r="D1037" s="369" t="s">
        <v>632</v>
      </c>
      <c r="E1037" s="371">
        <v>40000000</v>
      </c>
      <c r="F1037" s="371"/>
      <c r="G1037" s="114"/>
    </row>
    <row r="1038" spans="1:7" ht="30" x14ac:dyDescent="0.25">
      <c r="A1038" s="369">
        <v>525</v>
      </c>
      <c r="B1038" s="370" t="s">
        <v>634</v>
      </c>
      <c r="C1038" s="187" t="s">
        <v>1926</v>
      </c>
      <c r="D1038" s="369" t="s">
        <v>635</v>
      </c>
      <c r="E1038" s="371">
        <v>40000000</v>
      </c>
      <c r="F1038" s="371"/>
      <c r="G1038" s="114"/>
    </row>
    <row r="1039" spans="1:7" ht="30" x14ac:dyDescent="0.25">
      <c r="A1039" s="369">
        <v>526</v>
      </c>
      <c r="B1039" s="370" t="s">
        <v>636</v>
      </c>
      <c r="C1039" s="187" t="s">
        <v>1926</v>
      </c>
      <c r="D1039" s="369" t="s">
        <v>635</v>
      </c>
      <c r="E1039" s="371">
        <v>40000000</v>
      </c>
      <c r="F1039" s="371"/>
      <c r="G1039" s="114"/>
    </row>
    <row r="1040" spans="1:7" ht="30" x14ac:dyDescent="0.25">
      <c r="A1040" s="369">
        <v>527</v>
      </c>
      <c r="B1040" s="370" t="s">
        <v>637</v>
      </c>
      <c r="C1040" s="187" t="s">
        <v>1926</v>
      </c>
      <c r="D1040" s="369" t="s">
        <v>635</v>
      </c>
      <c r="E1040" s="371"/>
      <c r="F1040" s="371">
        <v>20000000</v>
      </c>
      <c r="G1040" s="114"/>
    </row>
    <row r="1041" spans="1:7" ht="30" x14ac:dyDescent="0.25">
      <c r="A1041" s="369">
        <v>528</v>
      </c>
      <c r="B1041" s="370" t="s">
        <v>638</v>
      </c>
      <c r="C1041" s="187" t="s">
        <v>1926</v>
      </c>
      <c r="D1041" s="369" t="s">
        <v>635</v>
      </c>
      <c r="E1041" s="371">
        <v>40000000</v>
      </c>
      <c r="F1041" s="371"/>
      <c r="G1041" s="114"/>
    </row>
    <row r="1042" spans="1:7" ht="30" x14ac:dyDescent="0.25">
      <c r="A1042" s="369">
        <v>529</v>
      </c>
      <c r="B1042" s="370" t="s">
        <v>639</v>
      </c>
      <c r="C1042" s="187" t="s">
        <v>1926</v>
      </c>
      <c r="D1042" s="369" t="s">
        <v>640</v>
      </c>
      <c r="E1042" s="371">
        <v>40000000</v>
      </c>
      <c r="F1042" s="371"/>
      <c r="G1042" s="114"/>
    </row>
    <row r="1043" spans="1:7" ht="30" x14ac:dyDescent="0.25">
      <c r="A1043" s="369">
        <v>530</v>
      </c>
      <c r="B1043" s="370" t="s">
        <v>641</v>
      </c>
      <c r="C1043" s="187" t="s">
        <v>1926</v>
      </c>
      <c r="D1043" s="369" t="s">
        <v>642</v>
      </c>
      <c r="E1043" s="371">
        <v>40000000</v>
      </c>
      <c r="F1043" s="371"/>
      <c r="G1043" s="114"/>
    </row>
    <row r="1044" spans="1:7" ht="30" x14ac:dyDescent="0.25">
      <c r="A1044" s="369">
        <v>531</v>
      </c>
      <c r="B1044" s="370" t="s">
        <v>643</v>
      </c>
      <c r="C1044" s="187" t="s">
        <v>1926</v>
      </c>
      <c r="D1044" s="369" t="s">
        <v>642</v>
      </c>
      <c r="E1044" s="371">
        <v>40000000</v>
      </c>
      <c r="F1044" s="371"/>
      <c r="G1044" s="114"/>
    </row>
    <row r="1045" spans="1:7" ht="30" x14ac:dyDescent="0.25">
      <c r="A1045" s="369">
        <v>532</v>
      </c>
      <c r="B1045" s="370" t="s">
        <v>644</v>
      </c>
      <c r="C1045" s="187" t="s">
        <v>1926</v>
      </c>
      <c r="D1045" s="369" t="s">
        <v>642</v>
      </c>
      <c r="E1045" s="371"/>
      <c r="F1045" s="371">
        <v>20000000</v>
      </c>
      <c r="G1045" s="114"/>
    </row>
    <row r="1046" spans="1:7" ht="30" x14ac:dyDescent="0.25">
      <c r="A1046" s="369">
        <v>533</v>
      </c>
      <c r="B1046" s="370" t="s">
        <v>645</v>
      </c>
      <c r="C1046" s="187" t="s">
        <v>1926</v>
      </c>
      <c r="D1046" s="369" t="s">
        <v>642</v>
      </c>
      <c r="E1046" s="371"/>
      <c r="F1046" s="371">
        <v>20000000</v>
      </c>
      <c r="G1046" s="114"/>
    </row>
    <row r="1047" spans="1:7" ht="30" x14ac:dyDescent="0.25">
      <c r="A1047" s="369">
        <v>534</v>
      </c>
      <c r="B1047" s="370" t="s">
        <v>646</v>
      </c>
      <c r="C1047" s="187" t="s">
        <v>1926</v>
      </c>
      <c r="D1047" s="369" t="s">
        <v>642</v>
      </c>
      <c r="E1047" s="371"/>
      <c r="F1047" s="371">
        <v>20000000</v>
      </c>
      <c r="G1047" s="114"/>
    </row>
    <row r="1048" spans="1:7" ht="30" x14ac:dyDescent="0.25">
      <c r="A1048" s="369">
        <v>535</v>
      </c>
      <c r="B1048" s="370" t="s">
        <v>647</v>
      </c>
      <c r="C1048" s="187" t="s">
        <v>1926</v>
      </c>
      <c r="D1048" s="369" t="s">
        <v>648</v>
      </c>
      <c r="E1048" s="371"/>
      <c r="F1048" s="371">
        <v>20000000</v>
      </c>
      <c r="G1048" s="114"/>
    </row>
    <row r="1049" spans="1:7" ht="30" x14ac:dyDescent="0.25">
      <c r="A1049" s="369">
        <v>536</v>
      </c>
      <c r="B1049" s="370" t="s">
        <v>507</v>
      </c>
      <c r="C1049" s="187" t="s">
        <v>1926</v>
      </c>
      <c r="D1049" s="369" t="s">
        <v>648</v>
      </c>
      <c r="E1049" s="371"/>
      <c r="F1049" s="371">
        <v>20000000</v>
      </c>
      <c r="G1049" s="114"/>
    </row>
    <row r="1050" spans="1:7" ht="30" x14ac:dyDescent="0.25">
      <c r="A1050" s="369">
        <v>537</v>
      </c>
      <c r="B1050" s="370" t="s">
        <v>649</v>
      </c>
      <c r="C1050" s="187" t="s">
        <v>1926</v>
      </c>
      <c r="D1050" s="369" t="s">
        <v>650</v>
      </c>
      <c r="E1050" s="371">
        <v>40000000</v>
      </c>
      <c r="F1050" s="371"/>
      <c r="G1050" s="114"/>
    </row>
    <row r="1051" spans="1:7" ht="30" x14ac:dyDescent="0.25">
      <c r="A1051" s="369">
        <v>538</v>
      </c>
      <c r="B1051" s="370" t="s">
        <v>651</v>
      </c>
      <c r="C1051" s="187" t="s">
        <v>1926</v>
      </c>
      <c r="D1051" s="369" t="s">
        <v>650</v>
      </c>
      <c r="E1051" s="371">
        <v>40000000</v>
      </c>
      <c r="F1051" s="371"/>
      <c r="G1051" s="114"/>
    </row>
    <row r="1052" spans="1:7" ht="30" x14ac:dyDescent="0.25">
      <c r="A1052" s="369">
        <v>539</v>
      </c>
      <c r="B1052" s="370" t="s">
        <v>652</v>
      </c>
      <c r="C1052" s="187" t="s">
        <v>1926</v>
      </c>
      <c r="D1052" s="369" t="s">
        <v>650</v>
      </c>
      <c r="E1052" s="371">
        <v>40000000</v>
      </c>
      <c r="F1052" s="371"/>
      <c r="G1052" s="114"/>
    </row>
    <row r="1053" spans="1:7" ht="30" x14ac:dyDescent="0.25">
      <c r="A1053" s="369">
        <v>540</v>
      </c>
      <c r="B1053" s="370" t="s">
        <v>653</v>
      </c>
      <c r="C1053" s="187" t="s">
        <v>1926</v>
      </c>
      <c r="D1053" s="369" t="s">
        <v>654</v>
      </c>
      <c r="E1053" s="371">
        <v>40000000</v>
      </c>
      <c r="F1053" s="371"/>
      <c r="G1053" s="114"/>
    </row>
    <row r="1054" spans="1:7" ht="30" x14ac:dyDescent="0.25">
      <c r="A1054" s="369">
        <v>541</v>
      </c>
      <c r="B1054" s="370" t="s">
        <v>436</v>
      </c>
      <c r="C1054" s="187" t="s">
        <v>1926</v>
      </c>
      <c r="D1054" s="369" t="s">
        <v>655</v>
      </c>
      <c r="E1054" s="371"/>
      <c r="F1054" s="371">
        <v>20000000</v>
      </c>
      <c r="G1054" s="114"/>
    </row>
    <row r="1055" spans="1:7" ht="30" x14ac:dyDescent="0.25">
      <c r="A1055" s="369">
        <v>542</v>
      </c>
      <c r="B1055" s="370" t="s">
        <v>656</v>
      </c>
      <c r="C1055" s="187" t="s">
        <v>1926</v>
      </c>
      <c r="D1055" s="369" t="s">
        <v>657</v>
      </c>
      <c r="E1055" s="371"/>
      <c r="F1055" s="371">
        <v>20000000</v>
      </c>
      <c r="G1055" s="114"/>
    </row>
    <row r="1056" spans="1:7" ht="30" x14ac:dyDescent="0.25">
      <c r="A1056" s="369">
        <v>543</v>
      </c>
      <c r="B1056" s="370" t="s">
        <v>658</v>
      </c>
      <c r="C1056" s="187" t="s">
        <v>1926</v>
      </c>
      <c r="D1056" s="369" t="s">
        <v>657</v>
      </c>
      <c r="E1056" s="371"/>
      <c r="F1056" s="371">
        <v>20000000</v>
      </c>
      <c r="G1056" s="114"/>
    </row>
    <row r="1057" spans="1:7" ht="30" x14ac:dyDescent="0.25">
      <c r="A1057" s="369">
        <v>544</v>
      </c>
      <c r="B1057" s="370" t="s">
        <v>659</v>
      </c>
      <c r="C1057" s="187" t="s">
        <v>1926</v>
      </c>
      <c r="D1057" s="369" t="s">
        <v>657</v>
      </c>
      <c r="E1057" s="371">
        <v>40000000</v>
      </c>
      <c r="F1057" s="371"/>
      <c r="G1057" s="114"/>
    </row>
    <row r="1058" spans="1:7" ht="30" x14ac:dyDescent="0.25">
      <c r="A1058" s="369">
        <v>545</v>
      </c>
      <c r="B1058" s="370" t="s">
        <v>660</v>
      </c>
      <c r="C1058" s="187" t="s">
        <v>1926</v>
      </c>
      <c r="D1058" s="369" t="s">
        <v>657</v>
      </c>
      <c r="E1058" s="371"/>
      <c r="F1058" s="371">
        <v>20000000</v>
      </c>
      <c r="G1058" s="114"/>
    </row>
    <row r="1059" spans="1:7" ht="30" x14ac:dyDescent="0.25">
      <c r="A1059" s="369">
        <v>546</v>
      </c>
      <c r="B1059" s="370" t="s">
        <v>661</v>
      </c>
      <c r="C1059" s="187" t="s">
        <v>1926</v>
      </c>
      <c r="D1059" s="369" t="s">
        <v>657</v>
      </c>
      <c r="E1059" s="371"/>
      <c r="F1059" s="371">
        <v>20000000</v>
      </c>
      <c r="G1059" s="114"/>
    </row>
    <row r="1060" spans="1:7" ht="30" x14ac:dyDescent="0.25">
      <c r="A1060" s="369">
        <v>547</v>
      </c>
      <c r="B1060" s="370" t="s">
        <v>662</v>
      </c>
      <c r="C1060" s="187" t="s">
        <v>1926</v>
      </c>
      <c r="D1060" s="369" t="s">
        <v>657</v>
      </c>
      <c r="E1060" s="371">
        <v>40000000</v>
      </c>
      <c r="F1060" s="371"/>
      <c r="G1060" s="114"/>
    </row>
    <row r="1061" spans="1:7" ht="30" x14ac:dyDescent="0.25">
      <c r="A1061" s="369">
        <v>548</v>
      </c>
      <c r="B1061" s="370" t="s">
        <v>663</v>
      </c>
      <c r="C1061" s="187" t="s">
        <v>1926</v>
      </c>
      <c r="D1061" s="369" t="s">
        <v>657</v>
      </c>
      <c r="E1061" s="371"/>
      <c r="F1061" s="371">
        <v>20000000</v>
      </c>
      <c r="G1061" s="114"/>
    </row>
    <row r="1062" spans="1:7" ht="30" x14ac:dyDescent="0.25">
      <c r="A1062" s="369">
        <v>549</v>
      </c>
      <c r="B1062" s="370" t="s">
        <v>664</v>
      </c>
      <c r="C1062" s="187" t="s">
        <v>1926</v>
      </c>
      <c r="D1062" s="369" t="s">
        <v>657</v>
      </c>
      <c r="E1062" s="371"/>
      <c r="F1062" s="371">
        <v>20000000</v>
      </c>
      <c r="G1062" s="114"/>
    </row>
    <row r="1063" spans="1:7" ht="15.75" x14ac:dyDescent="0.25">
      <c r="A1063" s="369">
        <v>550</v>
      </c>
      <c r="B1063" s="370" t="s">
        <v>665</v>
      </c>
      <c r="C1063" s="187" t="s">
        <v>1923</v>
      </c>
      <c r="D1063" s="369" t="s">
        <v>657</v>
      </c>
      <c r="E1063" s="371"/>
      <c r="F1063" s="371">
        <v>20000000</v>
      </c>
      <c r="G1063" s="114"/>
    </row>
    <row r="1064" spans="1:7" ht="30" x14ac:dyDescent="0.25">
      <c r="A1064" s="369">
        <v>551</v>
      </c>
      <c r="B1064" s="370" t="s">
        <v>666</v>
      </c>
      <c r="C1064" s="187" t="s">
        <v>1926</v>
      </c>
      <c r="D1064" s="369" t="s">
        <v>667</v>
      </c>
      <c r="E1064" s="371"/>
      <c r="F1064" s="371">
        <v>20000000</v>
      </c>
      <c r="G1064" s="114"/>
    </row>
    <row r="1065" spans="1:7" ht="30" x14ac:dyDescent="0.25">
      <c r="A1065" s="369">
        <v>552</v>
      </c>
      <c r="B1065" s="370" t="s">
        <v>668</v>
      </c>
      <c r="C1065" s="187" t="s">
        <v>1926</v>
      </c>
      <c r="D1065" s="369" t="s">
        <v>667</v>
      </c>
      <c r="E1065" s="371">
        <v>40000000</v>
      </c>
      <c r="F1065" s="371"/>
      <c r="G1065" s="114"/>
    </row>
    <row r="1066" spans="1:7" ht="30" x14ac:dyDescent="0.25">
      <c r="A1066" s="369">
        <v>553</v>
      </c>
      <c r="B1066" s="370" t="s">
        <v>214</v>
      </c>
      <c r="C1066" s="187" t="s">
        <v>1926</v>
      </c>
      <c r="D1066" s="369" t="s">
        <v>667</v>
      </c>
      <c r="E1066" s="371">
        <v>40000000</v>
      </c>
      <c r="F1066" s="371"/>
      <c r="G1066" s="114"/>
    </row>
    <row r="1067" spans="1:7" ht="30" x14ac:dyDescent="0.25">
      <c r="A1067" s="369">
        <v>554</v>
      </c>
      <c r="B1067" s="370" t="s">
        <v>669</v>
      </c>
      <c r="C1067" s="187" t="s">
        <v>1926</v>
      </c>
      <c r="D1067" s="369" t="s">
        <v>667</v>
      </c>
      <c r="E1067" s="371"/>
      <c r="F1067" s="371">
        <v>20000000</v>
      </c>
      <c r="G1067" s="114"/>
    </row>
    <row r="1068" spans="1:7" ht="15.75" x14ac:dyDescent="0.25">
      <c r="A1068" s="369">
        <v>555</v>
      </c>
      <c r="B1068" s="372" t="s">
        <v>1251</v>
      </c>
      <c r="C1068" s="187" t="s">
        <v>1922</v>
      </c>
      <c r="D1068" s="369" t="s">
        <v>670</v>
      </c>
      <c r="E1068" s="371"/>
      <c r="F1068" s="371">
        <v>20000000</v>
      </c>
      <c r="G1068" s="114"/>
    </row>
    <row r="1069" spans="1:7" ht="30" x14ac:dyDescent="0.25">
      <c r="A1069" s="369">
        <v>556</v>
      </c>
      <c r="B1069" s="370" t="s">
        <v>671</v>
      </c>
      <c r="C1069" s="187" t="s">
        <v>1926</v>
      </c>
      <c r="D1069" s="369" t="s">
        <v>670</v>
      </c>
      <c r="E1069" s="371">
        <v>40000000</v>
      </c>
      <c r="F1069" s="371"/>
      <c r="G1069" s="114"/>
    </row>
    <row r="1070" spans="1:7" ht="30" x14ac:dyDescent="0.25">
      <c r="A1070" s="369">
        <v>557</v>
      </c>
      <c r="B1070" s="373" t="s">
        <v>672</v>
      </c>
      <c r="C1070" s="187" t="s">
        <v>1926</v>
      </c>
      <c r="D1070" s="374" t="s">
        <v>673</v>
      </c>
      <c r="E1070" s="375"/>
      <c r="F1070" s="334">
        <v>20000000</v>
      </c>
      <c r="G1070" s="114"/>
    </row>
    <row r="1071" spans="1:7" ht="30" x14ac:dyDescent="0.25">
      <c r="A1071" s="369">
        <v>558</v>
      </c>
      <c r="B1071" s="373" t="s">
        <v>674</v>
      </c>
      <c r="C1071" s="187" t="s">
        <v>1926</v>
      </c>
      <c r="D1071" s="374" t="s">
        <v>675</v>
      </c>
      <c r="E1071" s="375">
        <v>40000000</v>
      </c>
      <c r="F1071" s="334"/>
      <c r="G1071" s="114"/>
    </row>
    <row r="1072" spans="1:7" ht="15.75" x14ac:dyDescent="0.25">
      <c r="A1072" s="369">
        <v>559</v>
      </c>
      <c r="B1072" s="373" t="s">
        <v>676</v>
      </c>
      <c r="C1072" s="187" t="s">
        <v>1923</v>
      </c>
      <c r="D1072" s="374" t="s">
        <v>677</v>
      </c>
      <c r="E1072" s="375">
        <v>40000000</v>
      </c>
      <c r="F1072" s="334"/>
      <c r="G1072" s="114"/>
    </row>
    <row r="1073" spans="1:7" ht="15.75" x14ac:dyDescent="0.25">
      <c r="A1073" s="369">
        <v>560</v>
      </c>
      <c r="B1073" s="373" t="s">
        <v>678</v>
      </c>
      <c r="C1073" s="187" t="s">
        <v>1923</v>
      </c>
      <c r="D1073" s="374" t="s">
        <v>679</v>
      </c>
      <c r="E1073" s="375"/>
      <c r="F1073" s="334">
        <v>20000000</v>
      </c>
      <c r="G1073" s="114"/>
    </row>
    <row r="1074" spans="1:7" ht="30" x14ac:dyDescent="0.25">
      <c r="A1074" s="369">
        <v>561</v>
      </c>
      <c r="B1074" s="376" t="s">
        <v>680</v>
      </c>
      <c r="C1074" s="187" t="s">
        <v>1926</v>
      </c>
      <c r="D1074" s="374" t="s">
        <v>667</v>
      </c>
      <c r="E1074" s="377"/>
      <c r="F1074" s="334">
        <v>20000000</v>
      </c>
      <c r="G1074" s="114"/>
    </row>
    <row r="1075" spans="1:7" ht="30" x14ac:dyDescent="0.25">
      <c r="A1075" s="369">
        <v>562</v>
      </c>
      <c r="B1075" s="373" t="s">
        <v>681</v>
      </c>
      <c r="C1075" s="187" t="s">
        <v>1926</v>
      </c>
      <c r="D1075" s="374" t="s">
        <v>620</v>
      </c>
      <c r="E1075" s="268"/>
      <c r="F1075" s="268">
        <v>20000000</v>
      </c>
      <c r="G1075" s="114"/>
    </row>
    <row r="1076" spans="1:7" ht="30" x14ac:dyDescent="0.25">
      <c r="A1076" s="369">
        <v>563</v>
      </c>
      <c r="B1076" s="373" t="s">
        <v>682</v>
      </c>
      <c r="C1076" s="187" t="s">
        <v>1926</v>
      </c>
      <c r="D1076" s="374" t="s">
        <v>620</v>
      </c>
      <c r="E1076" s="268"/>
      <c r="F1076" s="268">
        <v>20000000</v>
      </c>
      <c r="G1076" s="114"/>
    </row>
    <row r="1077" spans="1:7" ht="30" x14ac:dyDescent="0.25">
      <c r="A1077" s="369">
        <v>564</v>
      </c>
      <c r="B1077" s="373" t="s">
        <v>364</v>
      </c>
      <c r="C1077" s="187" t="s">
        <v>1926</v>
      </c>
      <c r="D1077" s="374" t="s">
        <v>620</v>
      </c>
      <c r="E1077" s="268"/>
      <c r="F1077" s="268">
        <v>20000000</v>
      </c>
      <c r="G1077" s="114"/>
    </row>
    <row r="1078" spans="1:7" ht="30" x14ac:dyDescent="0.25">
      <c r="A1078" s="369">
        <v>565</v>
      </c>
      <c r="B1078" s="373" t="s">
        <v>21</v>
      </c>
      <c r="C1078" s="187" t="s">
        <v>1926</v>
      </c>
      <c r="D1078" s="374" t="s">
        <v>635</v>
      </c>
      <c r="E1078" s="268"/>
      <c r="F1078" s="268">
        <v>20000000</v>
      </c>
      <c r="G1078" s="114"/>
    </row>
    <row r="1079" spans="1:7" ht="30" x14ac:dyDescent="0.25">
      <c r="A1079" s="369">
        <v>566</v>
      </c>
      <c r="B1079" s="373" t="s">
        <v>683</v>
      </c>
      <c r="C1079" s="187" t="s">
        <v>1926</v>
      </c>
      <c r="D1079" s="374" t="s">
        <v>635</v>
      </c>
      <c r="E1079" s="268"/>
      <c r="F1079" s="268">
        <v>20000000</v>
      </c>
      <c r="G1079" s="114"/>
    </row>
    <row r="1080" spans="1:7" ht="30" x14ac:dyDescent="0.25">
      <c r="A1080" s="369">
        <v>567</v>
      </c>
      <c r="B1080" s="373" t="s">
        <v>684</v>
      </c>
      <c r="C1080" s="187" t="s">
        <v>1926</v>
      </c>
      <c r="D1080" s="374" t="s">
        <v>635</v>
      </c>
      <c r="E1080" s="268"/>
      <c r="F1080" s="268">
        <v>20000000</v>
      </c>
      <c r="G1080" s="114"/>
    </row>
    <row r="1081" spans="1:7" ht="30" x14ac:dyDescent="0.25">
      <c r="A1081" s="369">
        <v>568</v>
      </c>
      <c r="B1081" s="373" t="s">
        <v>685</v>
      </c>
      <c r="C1081" s="187" t="s">
        <v>1926</v>
      </c>
      <c r="D1081" s="374" t="s">
        <v>635</v>
      </c>
      <c r="E1081" s="268"/>
      <c r="F1081" s="268">
        <v>20000000</v>
      </c>
      <c r="G1081" s="114"/>
    </row>
    <row r="1082" spans="1:7" ht="30" x14ac:dyDescent="0.25">
      <c r="A1082" s="369">
        <v>569</v>
      </c>
      <c r="B1082" s="373" t="s">
        <v>686</v>
      </c>
      <c r="C1082" s="187" t="s">
        <v>1926</v>
      </c>
      <c r="D1082" s="374" t="s">
        <v>635</v>
      </c>
      <c r="E1082" s="268"/>
      <c r="F1082" s="268">
        <v>20000000</v>
      </c>
      <c r="G1082" s="114"/>
    </row>
    <row r="1083" spans="1:7" ht="30" x14ac:dyDescent="0.25">
      <c r="A1083" s="369">
        <v>570</v>
      </c>
      <c r="B1083" s="373" t="s">
        <v>687</v>
      </c>
      <c r="C1083" s="187" t="s">
        <v>1926</v>
      </c>
      <c r="D1083" s="374" t="s">
        <v>640</v>
      </c>
      <c r="E1083" s="268"/>
      <c r="F1083" s="268">
        <v>20000000</v>
      </c>
      <c r="G1083" s="114"/>
    </row>
    <row r="1084" spans="1:7" ht="30" x14ac:dyDescent="0.25">
      <c r="A1084" s="369">
        <v>571</v>
      </c>
      <c r="B1084" s="373" t="s">
        <v>688</v>
      </c>
      <c r="C1084" s="187" t="s">
        <v>1926</v>
      </c>
      <c r="D1084" s="374" t="s">
        <v>640</v>
      </c>
      <c r="E1084" s="268"/>
      <c r="F1084" s="268">
        <v>20000000</v>
      </c>
      <c r="G1084" s="114"/>
    </row>
    <row r="1085" spans="1:7" ht="30" x14ac:dyDescent="0.25">
      <c r="A1085" s="369">
        <v>572</v>
      </c>
      <c r="B1085" s="373" t="s">
        <v>689</v>
      </c>
      <c r="C1085" s="187" t="s">
        <v>1926</v>
      </c>
      <c r="D1085" s="374" t="s">
        <v>642</v>
      </c>
      <c r="E1085" s="268"/>
      <c r="F1085" s="268">
        <v>20000000</v>
      </c>
      <c r="G1085" s="114"/>
    </row>
    <row r="1086" spans="1:7" ht="30" x14ac:dyDescent="0.25">
      <c r="A1086" s="369">
        <v>573</v>
      </c>
      <c r="B1086" s="373" t="s">
        <v>690</v>
      </c>
      <c r="C1086" s="187" t="s">
        <v>1926</v>
      </c>
      <c r="D1086" s="374" t="s">
        <v>657</v>
      </c>
      <c r="E1086" s="268"/>
      <c r="F1086" s="268">
        <v>20000000</v>
      </c>
      <c r="G1086" s="114"/>
    </row>
    <row r="1087" spans="1:7" ht="30" x14ac:dyDescent="0.25">
      <c r="A1087" s="369">
        <v>574</v>
      </c>
      <c r="B1087" s="373" t="s">
        <v>691</v>
      </c>
      <c r="C1087" s="187" t="s">
        <v>1926</v>
      </c>
      <c r="D1087" s="374" t="s">
        <v>667</v>
      </c>
      <c r="E1087" s="268"/>
      <c r="F1087" s="268">
        <v>20000000</v>
      </c>
      <c r="G1087" s="114"/>
    </row>
    <row r="1088" spans="1:7" ht="30" x14ac:dyDescent="0.25">
      <c r="A1088" s="369">
        <v>575</v>
      </c>
      <c r="B1088" s="373" t="s">
        <v>209</v>
      </c>
      <c r="C1088" s="187" t="s">
        <v>1926</v>
      </c>
      <c r="D1088" s="374" t="s">
        <v>667</v>
      </c>
      <c r="E1088" s="268"/>
      <c r="F1088" s="268">
        <v>20000000</v>
      </c>
      <c r="G1088" s="114"/>
    </row>
    <row r="1089" spans="1:7" ht="30" x14ac:dyDescent="0.25">
      <c r="A1089" s="369">
        <v>576</v>
      </c>
      <c r="B1089" s="373" t="s">
        <v>692</v>
      </c>
      <c r="C1089" s="187" t="s">
        <v>1926</v>
      </c>
      <c r="D1089" s="374" t="s">
        <v>667</v>
      </c>
      <c r="E1089" s="268"/>
      <c r="F1089" s="268">
        <v>20000000</v>
      </c>
      <c r="G1089" s="114"/>
    </row>
    <row r="1090" spans="1:7" ht="30" x14ac:dyDescent="0.25">
      <c r="A1090" s="369">
        <v>577</v>
      </c>
      <c r="B1090" s="378" t="s">
        <v>693</v>
      </c>
      <c r="C1090" s="187" t="s">
        <v>1926</v>
      </c>
      <c r="D1090" s="379" t="s">
        <v>632</v>
      </c>
      <c r="E1090" s="380">
        <v>40000000</v>
      </c>
      <c r="F1090" s="278"/>
      <c r="G1090" s="114"/>
    </row>
    <row r="1091" spans="1:7" ht="30" x14ac:dyDescent="0.25">
      <c r="A1091" s="369">
        <v>578</v>
      </c>
      <c r="B1091" s="378" t="s">
        <v>694</v>
      </c>
      <c r="C1091" s="187" t="s">
        <v>1926</v>
      </c>
      <c r="D1091" s="379" t="s">
        <v>654</v>
      </c>
      <c r="E1091" s="380">
        <v>40000000</v>
      </c>
      <c r="F1091" s="278"/>
      <c r="G1091" s="114"/>
    </row>
    <row r="1092" spans="1:7" ht="30" x14ac:dyDescent="0.25">
      <c r="A1092" s="369">
        <v>579</v>
      </c>
      <c r="B1092" s="378" t="s">
        <v>695</v>
      </c>
      <c r="C1092" s="187" t="s">
        <v>1926</v>
      </c>
      <c r="D1092" s="379" t="s">
        <v>632</v>
      </c>
      <c r="E1092" s="380">
        <v>40000000</v>
      </c>
      <c r="F1092" s="278"/>
      <c r="G1092" s="114"/>
    </row>
    <row r="1093" spans="1:7" ht="24" customHeight="1" x14ac:dyDescent="0.25">
      <c r="A1093" s="381" t="s">
        <v>1352</v>
      </c>
      <c r="B1093" s="382" t="s">
        <v>1353</v>
      </c>
      <c r="C1093" s="187"/>
      <c r="D1093" s="379"/>
      <c r="E1093" s="383">
        <f>SUM(E1094:E1115)</f>
        <v>160000000</v>
      </c>
      <c r="F1093" s="383">
        <f>SUM(F1094:F1115)</f>
        <v>360000000</v>
      </c>
      <c r="G1093" s="114"/>
    </row>
    <row r="1094" spans="1:7" ht="30" x14ac:dyDescent="0.25">
      <c r="A1094" s="384">
        <v>580</v>
      </c>
      <c r="B1094" s="385" t="s">
        <v>696</v>
      </c>
      <c r="C1094" s="187" t="s">
        <v>1926</v>
      </c>
      <c r="D1094" s="384" t="s">
        <v>373</v>
      </c>
      <c r="E1094" s="247"/>
      <c r="F1094" s="247">
        <v>20000000</v>
      </c>
      <c r="G1094" s="114"/>
    </row>
    <row r="1095" spans="1:7" ht="30" x14ac:dyDescent="0.25">
      <c r="A1095" s="384">
        <v>581</v>
      </c>
      <c r="B1095" s="385" t="s">
        <v>697</v>
      </c>
      <c r="C1095" s="187" t="s">
        <v>1926</v>
      </c>
      <c r="D1095" s="384" t="s">
        <v>305</v>
      </c>
      <c r="E1095" s="247"/>
      <c r="F1095" s="247">
        <v>20000000</v>
      </c>
      <c r="G1095" s="114"/>
    </row>
    <row r="1096" spans="1:7" ht="30" x14ac:dyDescent="0.25">
      <c r="A1096" s="384">
        <v>582</v>
      </c>
      <c r="B1096" s="385" t="s">
        <v>698</v>
      </c>
      <c r="C1096" s="187" t="s">
        <v>1926</v>
      </c>
      <c r="D1096" s="384" t="s">
        <v>385</v>
      </c>
      <c r="E1096" s="247"/>
      <c r="F1096" s="247">
        <v>20000000</v>
      </c>
      <c r="G1096" s="114"/>
    </row>
    <row r="1097" spans="1:7" ht="30" x14ac:dyDescent="0.25">
      <c r="A1097" s="384">
        <v>583</v>
      </c>
      <c r="B1097" s="385" t="s">
        <v>699</v>
      </c>
      <c r="C1097" s="187" t="s">
        <v>1926</v>
      </c>
      <c r="D1097" s="384" t="s">
        <v>385</v>
      </c>
      <c r="E1097" s="247"/>
      <c r="F1097" s="247">
        <v>20000000</v>
      </c>
      <c r="G1097" s="114"/>
    </row>
    <row r="1098" spans="1:7" ht="30" x14ac:dyDescent="0.25">
      <c r="A1098" s="384">
        <v>584</v>
      </c>
      <c r="B1098" s="385" t="s">
        <v>700</v>
      </c>
      <c r="C1098" s="187" t="s">
        <v>1928</v>
      </c>
      <c r="D1098" s="384" t="s">
        <v>385</v>
      </c>
      <c r="E1098" s="247"/>
      <c r="F1098" s="247">
        <v>20000000</v>
      </c>
      <c r="G1098" s="114"/>
    </row>
    <row r="1099" spans="1:7" ht="15.75" x14ac:dyDescent="0.25">
      <c r="A1099" s="384">
        <v>585</v>
      </c>
      <c r="B1099" s="385" t="s">
        <v>701</v>
      </c>
      <c r="C1099" s="187" t="s">
        <v>1923</v>
      </c>
      <c r="D1099" s="384" t="s">
        <v>390</v>
      </c>
      <c r="E1099" s="247"/>
      <c r="F1099" s="247">
        <v>20000000</v>
      </c>
      <c r="G1099" s="114"/>
    </row>
    <row r="1100" spans="1:7" ht="23.25" customHeight="1" x14ac:dyDescent="0.25">
      <c r="A1100" s="384">
        <v>586</v>
      </c>
      <c r="B1100" s="385" t="s">
        <v>702</v>
      </c>
      <c r="C1100" s="187" t="s">
        <v>1922</v>
      </c>
      <c r="D1100" s="384" t="s">
        <v>390</v>
      </c>
      <c r="E1100" s="247"/>
      <c r="F1100" s="247">
        <v>20000000</v>
      </c>
      <c r="G1100" s="114"/>
    </row>
    <row r="1101" spans="1:7" ht="15.75" x14ac:dyDescent="0.25">
      <c r="A1101" s="384">
        <v>587</v>
      </c>
      <c r="B1101" s="385" t="s">
        <v>703</v>
      </c>
      <c r="C1101" s="187" t="s">
        <v>1923</v>
      </c>
      <c r="D1101" s="384" t="s">
        <v>704</v>
      </c>
      <c r="E1101" s="247"/>
      <c r="F1101" s="247">
        <v>20000000</v>
      </c>
      <c r="G1101" s="114"/>
    </row>
    <row r="1102" spans="1:7" ht="15.75" x14ac:dyDescent="0.25">
      <c r="A1102" s="384">
        <v>588</v>
      </c>
      <c r="B1102" s="385" t="s">
        <v>705</v>
      </c>
      <c r="C1102" s="187" t="s">
        <v>1923</v>
      </c>
      <c r="D1102" s="384" t="s">
        <v>706</v>
      </c>
      <c r="E1102" s="247">
        <v>40000000</v>
      </c>
      <c r="F1102" s="247"/>
      <c r="G1102" s="114"/>
    </row>
    <row r="1103" spans="1:7" ht="30" x14ac:dyDescent="0.25">
      <c r="A1103" s="384">
        <v>589</v>
      </c>
      <c r="B1103" s="385" t="s">
        <v>707</v>
      </c>
      <c r="C1103" s="187" t="s">
        <v>1926</v>
      </c>
      <c r="D1103" s="384" t="s">
        <v>706</v>
      </c>
      <c r="E1103" s="247"/>
      <c r="F1103" s="247">
        <v>20000000</v>
      </c>
      <c r="G1103" s="114"/>
    </row>
    <row r="1104" spans="1:7" ht="30" x14ac:dyDescent="0.25">
      <c r="A1104" s="384">
        <v>590</v>
      </c>
      <c r="B1104" s="385" t="s">
        <v>708</v>
      </c>
      <c r="C1104" s="187" t="s">
        <v>1926</v>
      </c>
      <c r="D1104" s="384" t="s">
        <v>706</v>
      </c>
      <c r="E1104" s="247"/>
      <c r="F1104" s="247">
        <v>20000000</v>
      </c>
      <c r="G1104" s="114"/>
    </row>
    <row r="1105" spans="1:7" ht="30" x14ac:dyDescent="0.25">
      <c r="A1105" s="384">
        <v>591</v>
      </c>
      <c r="B1105" s="385" t="s">
        <v>709</v>
      </c>
      <c r="C1105" s="187" t="s">
        <v>1926</v>
      </c>
      <c r="D1105" s="384" t="s">
        <v>710</v>
      </c>
      <c r="E1105" s="247"/>
      <c r="F1105" s="247">
        <v>20000000</v>
      </c>
      <c r="G1105" s="114"/>
    </row>
    <row r="1106" spans="1:7" ht="15.75" x14ac:dyDescent="0.25">
      <c r="A1106" s="384">
        <v>592</v>
      </c>
      <c r="B1106" s="385" t="s">
        <v>711</v>
      </c>
      <c r="C1106" s="187" t="s">
        <v>1923</v>
      </c>
      <c r="D1106" s="384" t="s">
        <v>712</v>
      </c>
      <c r="E1106" s="247"/>
      <c r="F1106" s="247">
        <v>20000000</v>
      </c>
      <c r="G1106" s="114"/>
    </row>
    <row r="1107" spans="1:7" ht="30" x14ac:dyDescent="0.25">
      <c r="A1107" s="384">
        <v>593</v>
      </c>
      <c r="B1107" s="385" t="s">
        <v>713</v>
      </c>
      <c r="C1107" s="187" t="s">
        <v>1926</v>
      </c>
      <c r="D1107" s="384" t="s">
        <v>714</v>
      </c>
      <c r="E1107" s="247"/>
      <c r="F1107" s="247">
        <v>20000000</v>
      </c>
      <c r="G1107" s="114"/>
    </row>
    <row r="1108" spans="1:7" ht="30" x14ac:dyDescent="0.25">
      <c r="A1108" s="384">
        <v>594</v>
      </c>
      <c r="B1108" s="385" t="s">
        <v>715</v>
      </c>
      <c r="C1108" s="187" t="s">
        <v>1926</v>
      </c>
      <c r="D1108" s="384" t="s">
        <v>706</v>
      </c>
      <c r="E1108" s="247"/>
      <c r="F1108" s="247">
        <f>F1107</f>
        <v>20000000</v>
      </c>
      <c r="G1108" s="114"/>
    </row>
    <row r="1109" spans="1:7" ht="30" x14ac:dyDescent="0.25">
      <c r="A1109" s="384">
        <v>595</v>
      </c>
      <c r="B1109" s="385" t="s">
        <v>716</v>
      </c>
      <c r="C1109" s="187" t="s">
        <v>1928</v>
      </c>
      <c r="D1109" s="384" t="s">
        <v>714</v>
      </c>
      <c r="E1109" s="247"/>
      <c r="F1109" s="247">
        <f>F1108</f>
        <v>20000000</v>
      </c>
      <c r="G1109" s="114"/>
    </row>
    <row r="1110" spans="1:7" ht="30" x14ac:dyDescent="0.25">
      <c r="A1110" s="384">
        <v>596</v>
      </c>
      <c r="B1110" s="385" t="s">
        <v>717</v>
      </c>
      <c r="C1110" s="187" t="s">
        <v>1926</v>
      </c>
      <c r="D1110" s="384" t="s">
        <v>718</v>
      </c>
      <c r="E1110" s="247"/>
      <c r="F1110" s="247">
        <v>20000000</v>
      </c>
      <c r="G1110" s="114"/>
    </row>
    <row r="1111" spans="1:7" ht="30" x14ac:dyDescent="0.25">
      <c r="A1111" s="384">
        <v>597</v>
      </c>
      <c r="B1111" s="385" t="s">
        <v>719</v>
      </c>
      <c r="C1111" s="187" t="s">
        <v>1926</v>
      </c>
      <c r="D1111" s="384" t="s">
        <v>720</v>
      </c>
      <c r="E1111" s="247">
        <v>40000000</v>
      </c>
      <c r="F1111" s="247"/>
      <c r="G1111" s="114"/>
    </row>
    <row r="1112" spans="1:7" ht="30" x14ac:dyDescent="0.25">
      <c r="A1112" s="384">
        <v>598</v>
      </c>
      <c r="B1112" s="386" t="s">
        <v>721</v>
      </c>
      <c r="C1112" s="187" t="s">
        <v>1926</v>
      </c>
      <c r="D1112" s="387" t="s">
        <v>722</v>
      </c>
      <c r="E1112" s="388">
        <v>40000000</v>
      </c>
      <c r="F1112" s="388"/>
      <c r="G1112" s="114"/>
    </row>
    <row r="1113" spans="1:7" ht="30" x14ac:dyDescent="0.25">
      <c r="A1113" s="384">
        <v>599</v>
      </c>
      <c r="B1113" s="386" t="s">
        <v>723</v>
      </c>
      <c r="C1113" s="187" t="s">
        <v>1926</v>
      </c>
      <c r="D1113" s="387" t="s">
        <v>724</v>
      </c>
      <c r="E1113" s="388"/>
      <c r="F1113" s="388">
        <v>20000000</v>
      </c>
      <c r="G1113" s="114"/>
    </row>
    <row r="1114" spans="1:7" ht="30" x14ac:dyDescent="0.25">
      <c r="A1114" s="384">
        <v>600</v>
      </c>
      <c r="B1114" s="386" t="s">
        <v>725</v>
      </c>
      <c r="C1114" s="187" t="s">
        <v>1926</v>
      </c>
      <c r="D1114" s="387" t="s">
        <v>390</v>
      </c>
      <c r="E1114" s="389"/>
      <c r="F1114" s="268">
        <v>20000000</v>
      </c>
      <c r="G1114" s="114"/>
    </row>
    <row r="1115" spans="1:7" ht="30" x14ac:dyDescent="0.25">
      <c r="A1115" s="384">
        <v>601</v>
      </c>
      <c r="B1115" s="386" t="s">
        <v>726</v>
      </c>
      <c r="C1115" s="187" t="s">
        <v>1926</v>
      </c>
      <c r="D1115" s="387" t="s">
        <v>727</v>
      </c>
      <c r="E1115" s="389">
        <v>40000000</v>
      </c>
      <c r="F1115" s="268"/>
      <c r="G1115" s="114"/>
    </row>
    <row r="1116" spans="1:7" ht="21.75" customHeight="1" x14ac:dyDescent="0.25">
      <c r="A1116" s="390" t="s">
        <v>1354</v>
      </c>
      <c r="B1116" s="391" t="s">
        <v>1355</v>
      </c>
      <c r="C1116" s="187"/>
      <c r="D1116" s="387"/>
      <c r="E1116" s="392">
        <f>SUM(E1117:E1121)</f>
        <v>80000000</v>
      </c>
      <c r="F1116" s="392">
        <f>SUM(F1117:F1121)</f>
        <v>60000000</v>
      </c>
      <c r="G1116" s="114"/>
    </row>
    <row r="1117" spans="1:7" ht="30" x14ac:dyDescent="0.25">
      <c r="A1117" s="393">
        <v>602</v>
      </c>
      <c r="B1117" s="394" t="s">
        <v>728</v>
      </c>
      <c r="C1117" s="187" t="s">
        <v>1926</v>
      </c>
      <c r="D1117" s="393" t="s">
        <v>729</v>
      </c>
      <c r="E1117" s="395"/>
      <c r="F1117" s="396">
        <v>20000000</v>
      </c>
      <c r="G1117" s="114"/>
    </row>
    <row r="1118" spans="1:7" ht="30" x14ac:dyDescent="0.25">
      <c r="A1118" s="393">
        <v>603</v>
      </c>
      <c r="B1118" s="394" t="s">
        <v>730</v>
      </c>
      <c r="C1118" s="187" t="s">
        <v>1926</v>
      </c>
      <c r="D1118" s="393" t="s">
        <v>731</v>
      </c>
      <c r="E1118" s="395"/>
      <c r="F1118" s="396">
        <v>20000000</v>
      </c>
      <c r="G1118" s="114"/>
    </row>
    <row r="1119" spans="1:7" ht="30" x14ac:dyDescent="0.25">
      <c r="A1119" s="393">
        <v>604</v>
      </c>
      <c r="B1119" s="394" t="s">
        <v>732</v>
      </c>
      <c r="C1119" s="187" t="s">
        <v>1926</v>
      </c>
      <c r="D1119" s="393" t="s">
        <v>733</v>
      </c>
      <c r="E1119" s="395"/>
      <c r="F1119" s="396">
        <v>20000000</v>
      </c>
      <c r="G1119" s="114"/>
    </row>
    <row r="1120" spans="1:7" ht="30" x14ac:dyDescent="0.25">
      <c r="A1120" s="393">
        <v>605</v>
      </c>
      <c r="B1120" s="397" t="s">
        <v>734</v>
      </c>
      <c r="C1120" s="187" t="s">
        <v>1926</v>
      </c>
      <c r="D1120" s="398" t="s">
        <v>731</v>
      </c>
      <c r="E1120" s="399">
        <v>40000000</v>
      </c>
      <c r="F1120" s="278"/>
      <c r="G1120" s="114"/>
    </row>
    <row r="1121" spans="1:7" ht="30" x14ac:dyDescent="0.25">
      <c r="A1121" s="393">
        <v>606</v>
      </c>
      <c r="B1121" s="397" t="s">
        <v>735</v>
      </c>
      <c r="C1121" s="187" t="s">
        <v>1926</v>
      </c>
      <c r="D1121" s="398" t="s">
        <v>731</v>
      </c>
      <c r="E1121" s="399">
        <v>40000000</v>
      </c>
      <c r="F1121" s="278"/>
      <c r="G1121" s="114"/>
    </row>
    <row r="1122" spans="1:7" ht="24.75" customHeight="1" x14ac:dyDescent="0.25">
      <c r="A1122" s="400" t="s">
        <v>1356</v>
      </c>
      <c r="B1122" s="401" t="s">
        <v>1357</v>
      </c>
      <c r="C1122" s="187"/>
      <c r="D1122" s="398"/>
      <c r="E1122" s="402">
        <f>SUM(E1123:E1181)</f>
        <v>1040000000</v>
      </c>
      <c r="F1122" s="402">
        <f>SUM(F1123:F1181)</f>
        <v>660000000</v>
      </c>
      <c r="G1122" s="114"/>
    </row>
    <row r="1123" spans="1:7" ht="30" x14ac:dyDescent="0.25">
      <c r="A1123" s="403">
        <v>607</v>
      </c>
      <c r="B1123" s="404" t="s">
        <v>736</v>
      </c>
      <c r="C1123" s="187" t="s">
        <v>1926</v>
      </c>
      <c r="D1123" s="403" t="s">
        <v>737</v>
      </c>
      <c r="E1123" s="405">
        <v>40000000</v>
      </c>
      <c r="F1123" s="405"/>
      <c r="G1123" s="114"/>
    </row>
    <row r="1124" spans="1:7" ht="30" x14ac:dyDescent="0.25">
      <c r="A1124" s="403">
        <v>608</v>
      </c>
      <c r="B1124" s="406" t="s">
        <v>1252</v>
      </c>
      <c r="C1124" s="187" t="s">
        <v>1926</v>
      </c>
      <c r="D1124" s="403" t="s">
        <v>738</v>
      </c>
      <c r="E1124" s="405"/>
      <c r="F1124" s="405">
        <v>20000000</v>
      </c>
      <c r="G1124" s="114"/>
    </row>
    <row r="1125" spans="1:7" ht="30" x14ac:dyDescent="0.25">
      <c r="A1125" s="403">
        <v>609</v>
      </c>
      <c r="B1125" s="404" t="s">
        <v>739</v>
      </c>
      <c r="C1125" s="187" t="s">
        <v>1926</v>
      </c>
      <c r="D1125" s="403" t="s">
        <v>738</v>
      </c>
      <c r="E1125" s="405"/>
      <c r="F1125" s="405">
        <v>20000000</v>
      </c>
      <c r="G1125" s="114"/>
    </row>
    <row r="1126" spans="1:7" ht="30" x14ac:dyDescent="0.25">
      <c r="A1126" s="403">
        <v>610</v>
      </c>
      <c r="B1126" s="404" t="s">
        <v>740</v>
      </c>
      <c r="C1126" s="187" t="s">
        <v>1926</v>
      </c>
      <c r="D1126" s="403" t="s">
        <v>738</v>
      </c>
      <c r="E1126" s="405">
        <v>40000000</v>
      </c>
      <c r="F1126" s="405"/>
      <c r="G1126" s="114"/>
    </row>
    <row r="1127" spans="1:7" ht="30" x14ac:dyDescent="0.25">
      <c r="A1127" s="403">
        <v>611</v>
      </c>
      <c r="B1127" s="404" t="s">
        <v>741</v>
      </c>
      <c r="C1127" s="187" t="s">
        <v>1926</v>
      </c>
      <c r="D1127" s="403" t="s">
        <v>742</v>
      </c>
      <c r="E1127" s="405">
        <v>40000000</v>
      </c>
      <c r="F1127" s="405"/>
      <c r="G1127" s="114"/>
    </row>
    <row r="1128" spans="1:7" ht="30" x14ac:dyDescent="0.25">
      <c r="A1128" s="403">
        <v>612</v>
      </c>
      <c r="B1128" s="404" t="s">
        <v>743</v>
      </c>
      <c r="C1128" s="187" t="s">
        <v>1926</v>
      </c>
      <c r="D1128" s="403" t="s">
        <v>744</v>
      </c>
      <c r="E1128" s="405"/>
      <c r="F1128" s="405">
        <v>20000000</v>
      </c>
      <c r="G1128" s="114"/>
    </row>
    <row r="1129" spans="1:7" ht="30" x14ac:dyDescent="0.25">
      <c r="A1129" s="403">
        <v>613</v>
      </c>
      <c r="B1129" s="404" t="s">
        <v>745</v>
      </c>
      <c r="C1129" s="187" t="s">
        <v>1926</v>
      </c>
      <c r="D1129" s="403" t="s">
        <v>744</v>
      </c>
      <c r="E1129" s="405">
        <v>40000000</v>
      </c>
      <c r="F1129" s="405"/>
      <c r="G1129" s="114"/>
    </row>
    <row r="1130" spans="1:7" ht="30" x14ac:dyDescent="0.25">
      <c r="A1130" s="403">
        <v>614</v>
      </c>
      <c r="B1130" s="404" t="s">
        <v>483</v>
      </c>
      <c r="C1130" s="187" t="s">
        <v>1926</v>
      </c>
      <c r="D1130" s="403" t="s">
        <v>746</v>
      </c>
      <c r="E1130" s="405">
        <v>40000000</v>
      </c>
      <c r="F1130" s="405"/>
      <c r="G1130" s="114"/>
    </row>
    <row r="1131" spans="1:7" ht="30" x14ac:dyDescent="0.25">
      <c r="A1131" s="403">
        <v>615</v>
      </c>
      <c r="B1131" s="404" t="s">
        <v>747</v>
      </c>
      <c r="C1131" s="187" t="s">
        <v>1926</v>
      </c>
      <c r="D1131" s="403" t="s">
        <v>748</v>
      </c>
      <c r="E1131" s="405">
        <v>40000000</v>
      </c>
      <c r="F1131" s="405"/>
      <c r="G1131" s="114"/>
    </row>
    <row r="1132" spans="1:7" ht="30" x14ac:dyDescent="0.25">
      <c r="A1132" s="403">
        <v>616</v>
      </c>
      <c r="B1132" s="404" t="s">
        <v>749</v>
      </c>
      <c r="C1132" s="187" t="s">
        <v>1926</v>
      </c>
      <c r="D1132" s="403" t="s">
        <v>748</v>
      </c>
      <c r="E1132" s="405"/>
      <c r="F1132" s="405">
        <v>20000000</v>
      </c>
      <c r="G1132" s="114"/>
    </row>
    <row r="1133" spans="1:7" ht="15.75" x14ac:dyDescent="0.25">
      <c r="A1133" s="403">
        <v>617</v>
      </c>
      <c r="B1133" s="406" t="s">
        <v>1253</v>
      </c>
      <c r="C1133" s="187" t="s">
        <v>1922</v>
      </c>
      <c r="D1133" s="403" t="s">
        <v>748</v>
      </c>
      <c r="E1133" s="405"/>
      <c r="F1133" s="405">
        <v>20000000</v>
      </c>
      <c r="G1133" s="114"/>
    </row>
    <row r="1134" spans="1:7" ht="24" customHeight="1" x14ac:dyDescent="0.25">
      <c r="A1134" s="403">
        <v>618</v>
      </c>
      <c r="B1134" s="404" t="s">
        <v>750</v>
      </c>
      <c r="C1134" s="187" t="s">
        <v>1924</v>
      </c>
      <c r="D1134" s="403" t="s">
        <v>748</v>
      </c>
      <c r="E1134" s="405"/>
      <c r="F1134" s="405">
        <v>20000000</v>
      </c>
      <c r="G1134" s="114"/>
    </row>
    <row r="1135" spans="1:7" ht="30" x14ac:dyDescent="0.25">
      <c r="A1135" s="403">
        <v>619</v>
      </c>
      <c r="B1135" s="404" t="s">
        <v>751</v>
      </c>
      <c r="C1135" s="187" t="s">
        <v>1926</v>
      </c>
      <c r="D1135" s="403" t="s">
        <v>748</v>
      </c>
      <c r="E1135" s="405">
        <v>40000000</v>
      </c>
      <c r="F1135" s="405"/>
      <c r="G1135" s="114"/>
    </row>
    <row r="1136" spans="1:7" ht="15.75" x14ac:dyDescent="0.25">
      <c r="A1136" s="403">
        <v>620</v>
      </c>
      <c r="B1136" s="404" t="s">
        <v>752</v>
      </c>
      <c r="C1136" s="187" t="s">
        <v>1923</v>
      </c>
      <c r="D1136" s="403" t="s">
        <v>753</v>
      </c>
      <c r="E1136" s="405"/>
      <c r="F1136" s="405">
        <v>20000000</v>
      </c>
      <c r="G1136" s="114"/>
    </row>
    <row r="1137" spans="1:7" ht="30" x14ac:dyDescent="0.25">
      <c r="A1137" s="403">
        <v>621</v>
      </c>
      <c r="B1137" s="404" t="s">
        <v>754</v>
      </c>
      <c r="C1137" s="187" t="s">
        <v>1926</v>
      </c>
      <c r="D1137" s="403" t="s">
        <v>753</v>
      </c>
      <c r="E1137" s="405">
        <v>40000000</v>
      </c>
      <c r="F1137" s="405"/>
      <c r="G1137" s="114"/>
    </row>
    <row r="1138" spans="1:7" ht="30" x14ac:dyDescent="0.25">
      <c r="A1138" s="403">
        <v>622</v>
      </c>
      <c r="B1138" s="404" t="s">
        <v>755</v>
      </c>
      <c r="C1138" s="187" t="s">
        <v>1926</v>
      </c>
      <c r="D1138" s="403" t="s">
        <v>753</v>
      </c>
      <c r="E1138" s="405"/>
      <c r="F1138" s="405">
        <v>20000000</v>
      </c>
      <c r="G1138" s="114"/>
    </row>
    <row r="1139" spans="1:7" ht="30" x14ac:dyDescent="0.25">
      <c r="A1139" s="403">
        <v>623</v>
      </c>
      <c r="B1139" s="404" t="s">
        <v>756</v>
      </c>
      <c r="C1139" s="187" t="s">
        <v>1926</v>
      </c>
      <c r="D1139" s="403" t="s">
        <v>753</v>
      </c>
      <c r="E1139" s="405">
        <v>40000000</v>
      </c>
      <c r="F1139" s="405"/>
      <c r="G1139" s="114"/>
    </row>
    <row r="1140" spans="1:7" ht="30" x14ac:dyDescent="0.25">
      <c r="A1140" s="403">
        <v>624</v>
      </c>
      <c r="B1140" s="404" t="s">
        <v>757</v>
      </c>
      <c r="C1140" s="187" t="s">
        <v>1926</v>
      </c>
      <c r="D1140" s="403" t="s">
        <v>753</v>
      </c>
      <c r="E1140" s="405"/>
      <c r="F1140" s="405">
        <v>20000000</v>
      </c>
      <c r="G1140" s="114"/>
    </row>
    <row r="1141" spans="1:7" ht="30" x14ac:dyDescent="0.25">
      <c r="A1141" s="403">
        <v>625</v>
      </c>
      <c r="B1141" s="404" t="s">
        <v>483</v>
      </c>
      <c r="C1141" s="187" t="s">
        <v>1926</v>
      </c>
      <c r="D1141" s="403" t="s">
        <v>753</v>
      </c>
      <c r="E1141" s="405">
        <v>40000000</v>
      </c>
      <c r="F1141" s="405"/>
      <c r="G1141" s="114"/>
    </row>
    <row r="1142" spans="1:7" ht="30" x14ac:dyDescent="0.25">
      <c r="A1142" s="403">
        <v>626</v>
      </c>
      <c r="B1142" s="404" t="s">
        <v>758</v>
      </c>
      <c r="C1142" s="187" t="s">
        <v>1926</v>
      </c>
      <c r="D1142" s="403" t="s">
        <v>753</v>
      </c>
      <c r="E1142" s="405"/>
      <c r="F1142" s="405">
        <v>20000000</v>
      </c>
      <c r="G1142" s="114"/>
    </row>
    <row r="1143" spans="1:7" ht="30" x14ac:dyDescent="0.25">
      <c r="A1143" s="403">
        <v>627</v>
      </c>
      <c r="B1143" s="404" t="s">
        <v>759</v>
      </c>
      <c r="C1143" s="187" t="s">
        <v>1926</v>
      </c>
      <c r="D1143" s="403" t="s">
        <v>760</v>
      </c>
      <c r="E1143" s="405">
        <v>40000000</v>
      </c>
      <c r="F1143" s="405"/>
      <c r="G1143" s="114"/>
    </row>
    <row r="1144" spans="1:7" ht="30" x14ac:dyDescent="0.25">
      <c r="A1144" s="403">
        <v>628</v>
      </c>
      <c r="B1144" s="404" t="s">
        <v>761</v>
      </c>
      <c r="C1144" s="187" t="s">
        <v>1926</v>
      </c>
      <c r="D1144" s="403" t="s">
        <v>760</v>
      </c>
      <c r="E1144" s="405"/>
      <c r="F1144" s="405">
        <v>20000000</v>
      </c>
      <c r="G1144" s="114"/>
    </row>
    <row r="1145" spans="1:7" ht="30" x14ac:dyDescent="0.25">
      <c r="A1145" s="403">
        <v>629</v>
      </c>
      <c r="B1145" s="404" t="s">
        <v>762</v>
      </c>
      <c r="C1145" s="187" t="s">
        <v>1926</v>
      </c>
      <c r="D1145" s="403" t="s">
        <v>760</v>
      </c>
      <c r="E1145" s="405"/>
      <c r="F1145" s="405">
        <v>20000000</v>
      </c>
      <c r="G1145" s="114"/>
    </row>
    <row r="1146" spans="1:7" ht="30" x14ac:dyDescent="0.25">
      <c r="A1146" s="403">
        <v>630</v>
      </c>
      <c r="B1146" s="404" t="s">
        <v>763</v>
      </c>
      <c r="C1146" s="187" t="s">
        <v>1926</v>
      </c>
      <c r="D1146" s="403" t="s">
        <v>760</v>
      </c>
      <c r="E1146" s="405"/>
      <c r="F1146" s="405">
        <v>20000000</v>
      </c>
      <c r="G1146" s="114"/>
    </row>
    <row r="1147" spans="1:7" ht="30" x14ac:dyDescent="0.25">
      <c r="A1147" s="403">
        <v>631</v>
      </c>
      <c r="B1147" s="404" t="s">
        <v>764</v>
      </c>
      <c r="C1147" s="187" t="s">
        <v>1926</v>
      </c>
      <c r="D1147" s="403" t="s">
        <v>760</v>
      </c>
      <c r="E1147" s="405"/>
      <c r="F1147" s="405">
        <v>20000000</v>
      </c>
      <c r="G1147" s="114"/>
    </row>
    <row r="1148" spans="1:7" ht="30" x14ac:dyDescent="0.25">
      <c r="A1148" s="403">
        <v>632</v>
      </c>
      <c r="B1148" s="404" t="s">
        <v>765</v>
      </c>
      <c r="C1148" s="187" t="s">
        <v>1926</v>
      </c>
      <c r="D1148" s="403" t="s">
        <v>760</v>
      </c>
      <c r="E1148" s="405">
        <v>40000000</v>
      </c>
      <c r="F1148" s="405"/>
      <c r="G1148" s="114"/>
    </row>
    <row r="1149" spans="1:7" ht="30" x14ac:dyDescent="0.25">
      <c r="A1149" s="403">
        <v>633</v>
      </c>
      <c r="B1149" s="404" t="s">
        <v>766</v>
      </c>
      <c r="C1149" s="187" t="s">
        <v>1926</v>
      </c>
      <c r="D1149" s="403" t="s">
        <v>767</v>
      </c>
      <c r="E1149" s="405"/>
      <c r="F1149" s="405">
        <v>20000000</v>
      </c>
      <c r="G1149" s="114"/>
    </row>
    <row r="1150" spans="1:7" ht="30" x14ac:dyDescent="0.25">
      <c r="A1150" s="403">
        <v>634</v>
      </c>
      <c r="B1150" s="404" t="s">
        <v>768</v>
      </c>
      <c r="C1150" s="187" t="s">
        <v>1926</v>
      </c>
      <c r="D1150" s="403" t="s">
        <v>767</v>
      </c>
      <c r="E1150" s="405"/>
      <c r="F1150" s="405">
        <v>20000000</v>
      </c>
      <c r="G1150" s="114"/>
    </row>
    <row r="1151" spans="1:7" ht="30" x14ac:dyDescent="0.25">
      <c r="A1151" s="403">
        <v>635</v>
      </c>
      <c r="B1151" s="404" t="s">
        <v>747</v>
      </c>
      <c r="C1151" s="187" t="s">
        <v>1926</v>
      </c>
      <c r="D1151" s="403" t="s">
        <v>767</v>
      </c>
      <c r="E1151" s="405">
        <v>40000000</v>
      </c>
      <c r="F1151" s="405"/>
      <c r="G1151" s="114"/>
    </row>
    <row r="1152" spans="1:7" ht="30" x14ac:dyDescent="0.25">
      <c r="A1152" s="403">
        <v>636</v>
      </c>
      <c r="B1152" s="404" t="s">
        <v>769</v>
      </c>
      <c r="C1152" s="187" t="s">
        <v>1926</v>
      </c>
      <c r="D1152" s="403" t="s">
        <v>767</v>
      </c>
      <c r="E1152" s="405"/>
      <c r="F1152" s="405">
        <v>20000000</v>
      </c>
      <c r="G1152" s="114"/>
    </row>
    <row r="1153" spans="1:7" ht="30" x14ac:dyDescent="0.25">
      <c r="A1153" s="403">
        <v>637</v>
      </c>
      <c r="B1153" s="404" t="s">
        <v>770</v>
      </c>
      <c r="C1153" s="187" t="s">
        <v>1926</v>
      </c>
      <c r="D1153" s="403" t="s">
        <v>771</v>
      </c>
      <c r="E1153" s="405"/>
      <c r="F1153" s="405">
        <v>20000000</v>
      </c>
      <c r="G1153" s="114"/>
    </row>
    <row r="1154" spans="1:7" ht="30" x14ac:dyDescent="0.25">
      <c r="A1154" s="403">
        <v>638</v>
      </c>
      <c r="B1154" s="404" t="s">
        <v>772</v>
      </c>
      <c r="C1154" s="187" t="s">
        <v>1926</v>
      </c>
      <c r="D1154" s="403" t="s">
        <v>771</v>
      </c>
      <c r="E1154" s="405">
        <v>40000000</v>
      </c>
      <c r="F1154" s="405"/>
      <c r="G1154" s="114"/>
    </row>
    <row r="1155" spans="1:7" ht="30" x14ac:dyDescent="0.25">
      <c r="A1155" s="403">
        <v>639</v>
      </c>
      <c r="B1155" s="404" t="s">
        <v>418</v>
      </c>
      <c r="C1155" s="187" t="s">
        <v>1926</v>
      </c>
      <c r="D1155" s="403" t="s">
        <v>771</v>
      </c>
      <c r="E1155" s="405">
        <v>40000000</v>
      </c>
      <c r="F1155" s="405"/>
      <c r="G1155" s="114"/>
    </row>
    <row r="1156" spans="1:7" ht="30" x14ac:dyDescent="0.25">
      <c r="A1156" s="403">
        <v>640</v>
      </c>
      <c r="B1156" s="404" t="s">
        <v>773</v>
      </c>
      <c r="C1156" s="187" t="s">
        <v>1926</v>
      </c>
      <c r="D1156" s="403" t="s">
        <v>774</v>
      </c>
      <c r="E1156" s="405">
        <v>40000000</v>
      </c>
      <c r="F1156" s="405"/>
      <c r="G1156" s="114"/>
    </row>
    <row r="1157" spans="1:7" ht="30" x14ac:dyDescent="0.25">
      <c r="A1157" s="403">
        <v>641</v>
      </c>
      <c r="B1157" s="404" t="s">
        <v>110</v>
      </c>
      <c r="C1157" s="187" t="s">
        <v>1926</v>
      </c>
      <c r="D1157" s="403" t="s">
        <v>775</v>
      </c>
      <c r="E1157" s="405">
        <v>40000000</v>
      </c>
      <c r="F1157" s="405"/>
      <c r="G1157" s="114"/>
    </row>
    <row r="1158" spans="1:7" ht="30" x14ac:dyDescent="0.25">
      <c r="A1158" s="403">
        <v>642</v>
      </c>
      <c r="B1158" s="404" t="s">
        <v>776</v>
      </c>
      <c r="C1158" s="187" t="s">
        <v>1926</v>
      </c>
      <c r="D1158" s="403" t="s">
        <v>775</v>
      </c>
      <c r="E1158" s="405">
        <v>40000000</v>
      </c>
      <c r="F1158" s="405"/>
      <c r="G1158" s="114"/>
    </row>
    <row r="1159" spans="1:7" ht="30" x14ac:dyDescent="0.25">
      <c r="A1159" s="403">
        <v>643</v>
      </c>
      <c r="B1159" s="404" t="s">
        <v>777</v>
      </c>
      <c r="C1159" s="187" t="s">
        <v>1926</v>
      </c>
      <c r="D1159" s="403" t="s">
        <v>775</v>
      </c>
      <c r="E1159" s="405">
        <v>40000000</v>
      </c>
      <c r="F1159" s="405"/>
      <c r="G1159" s="114"/>
    </row>
    <row r="1160" spans="1:7" ht="30" x14ac:dyDescent="0.25">
      <c r="A1160" s="403">
        <v>644</v>
      </c>
      <c r="B1160" s="404" t="s">
        <v>75</v>
      </c>
      <c r="C1160" s="187" t="s">
        <v>1926</v>
      </c>
      <c r="D1160" s="403" t="s">
        <v>778</v>
      </c>
      <c r="E1160" s="405">
        <v>40000000</v>
      </c>
      <c r="F1160" s="405"/>
      <c r="G1160" s="114"/>
    </row>
    <row r="1161" spans="1:7" ht="30" x14ac:dyDescent="0.25">
      <c r="A1161" s="403">
        <v>645</v>
      </c>
      <c r="B1161" s="404" t="s">
        <v>779</v>
      </c>
      <c r="C1161" s="187" t="s">
        <v>1926</v>
      </c>
      <c r="D1161" s="403" t="s">
        <v>778</v>
      </c>
      <c r="E1161" s="405">
        <v>40000000</v>
      </c>
      <c r="F1161" s="405"/>
      <c r="G1161" s="114"/>
    </row>
    <row r="1162" spans="1:7" ht="30" x14ac:dyDescent="0.25">
      <c r="A1162" s="403">
        <v>646</v>
      </c>
      <c r="B1162" s="404" t="s">
        <v>418</v>
      </c>
      <c r="C1162" s="187" t="s">
        <v>1926</v>
      </c>
      <c r="D1162" s="403" t="s">
        <v>780</v>
      </c>
      <c r="E1162" s="405">
        <v>40000000</v>
      </c>
      <c r="F1162" s="405"/>
      <c r="G1162" s="114"/>
    </row>
    <row r="1163" spans="1:7" ht="30" x14ac:dyDescent="0.25">
      <c r="A1163" s="403">
        <v>647</v>
      </c>
      <c r="B1163" s="404" t="s">
        <v>781</v>
      </c>
      <c r="C1163" s="187" t="s">
        <v>1926</v>
      </c>
      <c r="D1163" s="403" t="s">
        <v>780</v>
      </c>
      <c r="E1163" s="405">
        <v>40000000</v>
      </c>
      <c r="F1163" s="405"/>
      <c r="G1163" s="114"/>
    </row>
    <row r="1164" spans="1:7" ht="30" x14ac:dyDescent="0.25">
      <c r="A1164" s="403">
        <v>648</v>
      </c>
      <c r="B1164" s="404" t="s">
        <v>782</v>
      </c>
      <c r="C1164" s="187" t="s">
        <v>1926</v>
      </c>
      <c r="D1164" s="403" t="s">
        <v>780</v>
      </c>
      <c r="E1164" s="405">
        <v>40000000</v>
      </c>
      <c r="F1164" s="405"/>
      <c r="G1164" s="114"/>
    </row>
    <row r="1165" spans="1:7" ht="30" x14ac:dyDescent="0.25">
      <c r="A1165" s="403">
        <v>649</v>
      </c>
      <c r="B1165" s="404" t="s">
        <v>783</v>
      </c>
      <c r="C1165" s="187" t="s">
        <v>1926</v>
      </c>
      <c r="D1165" s="403" t="s">
        <v>738</v>
      </c>
      <c r="E1165" s="405"/>
      <c r="F1165" s="405">
        <v>20000000</v>
      </c>
      <c r="G1165" s="114"/>
    </row>
    <row r="1166" spans="1:7" ht="30" x14ac:dyDescent="0.25">
      <c r="A1166" s="403">
        <v>650</v>
      </c>
      <c r="B1166" s="407" t="s">
        <v>784</v>
      </c>
      <c r="C1166" s="187" t="s">
        <v>1926</v>
      </c>
      <c r="D1166" s="408" t="s">
        <v>785</v>
      </c>
      <c r="E1166" s="409"/>
      <c r="F1166" s="409">
        <v>20000000</v>
      </c>
      <c r="G1166" s="114"/>
    </row>
    <row r="1167" spans="1:7" ht="30" x14ac:dyDescent="0.25">
      <c r="A1167" s="403">
        <v>651</v>
      </c>
      <c r="B1167" s="407" t="s">
        <v>786</v>
      </c>
      <c r="C1167" s="187" t="s">
        <v>1926</v>
      </c>
      <c r="D1167" s="408" t="s">
        <v>787</v>
      </c>
      <c r="E1167" s="409"/>
      <c r="F1167" s="409">
        <v>20000000</v>
      </c>
      <c r="G1167" s="114"/>
    </row>
    <row r="1168" spans="1:7" ht="30" x14ac:dyDescent="0.25">
      <c r="A1168" s="403">
        <v>652</v>
      </c>
      <c r="B1168" s="407" t="s">
        <v>788</v>
      </c>
      <c r="C1168" s="187" t="s">
        <v>1926</v>
      </c>
      <c r="D1168" s="408" t="s">
        <v>767</v>
      </c>
      <c r="E1168" s="409"/>
      <c r="F1168" s="409">
        <v>20000000</v>
      </c>
      <c r="G1168" s="114"/>
    </row>
    <row r="1169" spans="1:7" ht="30" x14ac:dyDescent="0.25">
      <c r="A1169" s="403">
        <v>653</v>
      </c>
      <c r="B1169" s="410" t="s">
        <v>789</v>
      </c>
      <c r="C1169" s="187" t="s">
        <v>1926</v>
      </c>
      <c r="D1169" s="408" t="s">
        <v>767</v>
      </c>
      <c r="E1169" s="409"/>
      <c r="F1169" s="409">
        <v>20000000</v>
      </c>
      <c r="G1169" s="114"/>
    </row>
    <row r="1170" spans="1:7" ht="30" x14ac:dyDescent="0.25">
      <c r="A1170" s="403">
        <v>654</v>
      </c>
      <c r="B1170" s="410" t="s">
        <v>250</v>
      </c>
      <c r="C1170" s="187" t="s">
        <v>1926</v>
      </c>
      <c r="D1170" s="408" t="s">
        <v>771</v>
      </c>
      <c r="E1170" s="409">
        <v>40000000</v>
      </c>
      <c r="F1170" s="409"/>
      <c r="G1170" s="114"/>
    </row>
    <row r="1171" spans="1:7" ht="30" x14ac:dyDescent="0.25">
      <c r="A1171" s="403">
        <v>655</v>
      </c>
      <c r="B1171" s="407" t="s">
        <v>790</v>
      </c>
      <c r="C1171" s="187" t="s">
        <v>1926</v>
      </c>
      <c r="D1171" s="408" t="s">
        <v>737</v>
      </c>
      <c r="E1171" s="411"/>
      <c r="F1171" s="347">
        <v>20000000</v>
      </c>
      <c r="G1171" s="114"/>
    </row>
    <row r="1172" spans="1:7" ht="30" x14ac:dyDescent="0.25">
      <c r="A1172" s="403">
        <v>656</v>
      </c>
      <c r="B1172" s="407" t="s">
        <v>791</v>
      </c>
      <c r="C1172" s="187" t="s">
        <v>1926</v>
      </c>
      <c r="D1172" s="408" t="s">
        <v>738</v>
      </c>
      <c r="E1172" s="411"/>
      <c r="F1172" s="347">
        <v>20000000</v>
      </c>
      <c r="G1172" s="114"/>
    </row>
    <row r="1173" spans="1:7" ht="30" x14ac:dyDescent="0.25">
      <c r="A1173" s="403">
        <v>657</v>
      </c>
      <c r="B1173" s="407" t="s">
        <v>792</v>
      </c>
      <c r="C1173" s="187" t="s">
        <v>1926</v>
      </c>
      <c r="D1173" s="408" t="s">
        <v>793</v>
      </c>
      <c r="E1173" s="411"/>
      <c r="F1173" s="347">
        <v>20000000</v>
      </c>
      <c r="G1173" s="114"/>
    </row>
    <row r="1174" spans="1:7" ht="30" x14ac:dyDescent="0.25">
      <c r="A1174" s="403">
        <v>658</v>
      </c>
      <c r="B1174" s="407" t="s">
        <v>794</v>
      </c>
      <c r="C1174" s="187" t="s">
        <v>1926</v>
      </c>
      <c r="D1174" s="408" t="s">
        <v>744</v>
      </c>
      <c r="E1174" s="411"/>
      <c r="F1174" s="347">
        <v>20000000</v>
      </c>
      <c r="G1174" s="114"/>
    </row>
    <row r="1175" spans="1:7" ht="30" x14ac:dyDescent="0.25">
      <c r="A1175" s="403">
        <v>659</v>
      </c>
      <c r="B1175" s="407" t="s">
        <v>618</v>
      </c>
      <c r="C1175" s="187" t="s">
        <v>1926</v>
      </c>
      <c r="D1175" s="408" t="s">
        <v>775</v>
      </c>
      <c r="E1175" s="411"/>
      <c r="F1175" s="347">
        <v>20000000</v>
      </c>
      <c r="G1175" s="114"/>
    </row>
    <row r="1176" spans="1:7" ht="30" x14ac:dyDescent="0.25">
      <c r="A1176" s="403">
        <v>660</v>
      </c>
      <c r="B1176" s="407" t="s">
        <v>795</v>
      </c>
      <c r="C1176" s="187" t="s">
        <v>1926</v>
      </c>
      <c r="D1176" s="408" t="s">
        <v>775</v>
      </c>
      <c r="E1176" s="411"/>
      <c r="F1176" s="347">
        <v>20000000</v>
      </c>
      <c r="G1176" s="114"/>
    </row>
    <row r="1177" spans="1:7" ht="30" x14ac:dyDescent="0.25">
      <c r="A1177" s="403">
        <v>661</v>
      </c>
      <c r="B1177" s="407" t="s">
        <v>796</v>
      </c>
      <c r="C1177" s="187" t="s">
        <v>1926</v>
      </c>
      <c r="D1177" s="408" t="s">
        <v>797</v>
      </c>
      <c r="E1177" s="411"/>
      <c r="F1177" s="347">
        <v>20000000</v>
      </c>
      <c r="G1177" s="114"/>
    </row>
    <row r="1178" spans="1:7" ht="30" x14ac:dyDescent="0.25">
      <c r="A1178" s="403">
        <v>662</v>
      </c>
      <c r="B1178" s="407" t="s">
        <v>498</v>
      </c>
      <c r="C1178" s="187" t="s">
        <v>1926</v>
      </c>
      <c r="D1178" s="408" t="s">
        <v>742</v>
      </c>
      <c r="E1178" s="411"/>
      <c r="F1178" s="347">
        <v>20000000</v>
      </c>
      <c r="G1178" s="114"/>
    </row>
    <row r="1179" spans="1:7" ht="30" x14ac:dyDescent="0.25">
      <c r="A1179" s="403">
        <v>663</v>
      </c>
      <c r="B1179" s="412" t="s">
        <v>798</v>
      </c>
      <c r="C1179" s="187" t="s">
        <v>1926</v>
      </c>
      <c r="D1179" s="413" t="s">
        <v>738</v>
      </c>
      <c r="E1179" s="413"/>
      <c r="F1179" s="414">
        <v>20000000</v>
      </c>
      <c r="G1179" s="114"/>
    </row>
    <row r="1180" spans="1:7" ht="30" x14ac:dyDescent="0.25">
      <c r="A1180" s="403">
        <v>664</v>
      </c>
      <c r="B1180" s="412" t="s">
        <v>799</v>
      </c>
      <c r="C1180" s="187" t="s">
        <v>1926</v>
      </c>
      <c r="D1180" s="413" t="s">
        <v>746</v>
      </c>
      <c r="E1180" s="415">
        <v>40000000</v>
      </c>
      <c r="F1180" s="414"/>
      <c r="G1180" s="114"/>
    </row>
    <row r="1181" spans="1:7" ht="30" x14ac:dyDescent="0.25">
      <c r="A1181" s="403">
        <v>665</v>
      </c>
      <c r="B1181" s="412" t="s">
        <v>800</v>
      </c>
      <c r="C1181" s="187" t="s">
        <v>1926</v>
      </c>
      <c r="D1181" s="413" t="s">
        <v>746</v>
      </c>
      <c r="E1181" s="413"/>
      <c r="F1181" s="414">
        <v>20000000</v>
      </c>
      <c r="G1181" s="114"/>
    </row>
    <row r="1182" spans="1:7" ht="24.75" customHeight="1" x14ac:dyDescent="0.25">
      <c r="A1182" s="416" t="s">
        <v>1358</v>
      </c>
      <c r="B1182" s="417" t="s">
        <v>1359</v>
      </c>
      <c r="C1182" s="187"/>
      <c r="D1182" s="413"/>
      <c r="E1182" s="418">
        <f>SUM(E1183:E1252)</f>
        <v>1280000000</v>
      </c>
      <c r="F1182" s="418">
        <f>SUM(F1183:F1252)</f>
        <v>760000000</v>
      </c>
      <c r="G1182" s="114"/>
    </row>
    <row r="1183" spans="1:7" ht="30" x14ac:dyDescent="0.25">
      <c r="A1183" s="419">
        <v>666</v>
      </c>
      <c r="B1183" s="420" t="s">
        <v>1254</v>
      </c>
      <c r="C1183" s="187" t="s">
        <v>1926</v>
      </c>
      <c r="D1183" s="419" t="s">
        <v>801</v>
      </c>
      <c r="E1183" s="421"/>
      <c r="F1183" s="421">
        <v>20000000</v>
      </c>
      <c r="G1183" s="94" t="s">
        <v>1914</v>
      </c>
    </row>
    <row r="1184" spans="1:7" ht="30" x14ac:dyDescent="0.25">
      <c r="A1184" s="419">
        <v>667</v>
      </c>
      <c r="B1184" s="422" t="s">
        <v>802</v>
      </c>
      <c r="C1184" s="187" t="s">
        <v>1926</v>
      </c>
      <c r="D1184" s="419" t="s">
        <v>801</v>
      </c>
      <c r="E1184" s="421"/>
      <c r="F1184" s="421">
        <v>20000000</v>
      </c>
      <c r="G1184" s="94"/>
    </row>
    <row r="1185" spans="1:7" ht="30" x14ac:dyDescent="0.25">
      <c r="A1185" s="419">
        <v>668</v>
      </c>
      <c r="B1185" s="422" t="s">
        <v>198</v>
      </c>
      <c r="C1185" s="187" t="s">
        <v>1926</v>
      </c>
      <c r="D1185" s="419" t="s">
        <v>801</v>
      </c>
      <c r="E1185" s="421"/>
      <c r="F1185" s="421">
        <v>20000000</v>
      </c>
      <c r="G1185" s="94"/>
    </row>
    <row r="1186" spans="1:7" ht="30" x14ac:dyDescent="0.25">
      <c r="A1186" s="419">
        <v>669</v>
      </c>
      <c r="B1186" s="422" t="s">
        <v>803</v>
      </c>
      <c r="C1186" s="187" t="s">
        <v>1926</v>
      </c>
      <c r="D1186" s="419" t="s">
        <v>801</v>
      </c>
      <c r="E1186" s="421">
        <v>40000000</v>
      </c>
      <c r="F1186" s="421"/>
      <c r="G1186" s="94"/>
    </row>
    <row r="1187" spans="1:7" ht="30" x14ac:dyDescent="0.25">
      <c r="A1187" s="419">
        <v>670</v>
      </c>
      <c r="B1187" s="422" t="s">
        <v>804</v>
      </c>
      <c r="C1187" s="187" t="s">
        <v>1926</v>
      </c>
      <c r="D1187" s="419" t="s">
        <v>801</v>
      </c>
      <c r="E1187" s="421"/>
      <c r="F1187" s="421">
        <v>20000000</v>
      </c>
      <c r="G1187" s="94"/>
    </row>
    <row r="1188" spans="1:7" ht="15.75" x14ac:dyDescent="0.25">
      <c r="A1188" s="419">
        <v>671</v>
      </c>
      <c r="B1188" s="422" t="s">
        <v>805</v>
      </c>
      <c r="C1188" s="187" t="s">
        <v>1923</v>
      </c>
      <c r="D1188" s="419" t="s">
        <v>806</v>
      </c>
      <c r="E1188" s="421"/>
      <c r="F1188" s="421">
        <v>20000000</v>
      </c>
      <c r="G1188" s="94"/>
    </row>
    <row r="1189" spans="1:7" ht="23.25" customHeight="1" x14ac:dyDescent="0.25">
      <c r="A1189" s="419">
        <v>672</v>
      </c>
      <c r="B1189" s="422" t="s">
        <v>807</v>
      </c>
      <c r="C1189" s="187" t="s">
        <v>1922</v>
      </c>
      <c r="D1189" s="419" t="s">
        <v>806</v>
      </c>
      <c r="E1189" s="421"/>
      <c r="F1189" s="421">
        <v>20000000</v>
      </c>
      <c r="G1189" s="94"/>
    </row>
    <row r="1190" spans="1:7" ht="24" customHeight="1" x14ac:dyDescent="0.25">
      <c r="A1190" s="419">
        <v>673</v>
      </c>
      <c r="B1190" s="422" t="s">
        <v>808</v>
      </c>
      <c r="C1190" s="187" t="s">
        <v>1922</v>
      </c>
      <c r="D1190" s="419" t="s">
        <v>806</v>
      </c>
      <c r="E1190" s="421"/>
      <c r="F1190" s="421">
        <v>20000000</v>
      </c>
      <c r="G1190" s="94"/>
    </row>
    <row r="1191" spans="1:7" ht="30" x14ac:dyDescent="0.25">
      <c r="A1191" s="419">
        <v>674</v>
      </c>
      <c r="B1191" s="422" t="s">
        <v>809</v>
      </c>
      <c r="C1191" s="187" t="s">
        <v>1926</v>
      </c>
      <c r="D1191" s="419" t="s">
        <v>806</v>
      </c>
      <c r="E1191" s="421">
        <v>40000000</v>
      </c>
      <c r="F1191" s="421"/>
      <c r="G1191" s="94"/>
    </row>
    <row r="1192" spans="1:7" ht="30" x14ac:dyDescent="0.25">
      <c r="A1192" s="419">
        <v>675</v>
      </c>
      <c r="B1192" s="420" t="s">
        <v>1255</v>
      </c>
      <c r="C1192" s="187" t="s">
        <v>1926</v>
      </c>
      <c r="D1192" s="419" t="s">
        <v>806</v>
      </c>
      <c r="E1192" s="421"/>
      <c r="F1192" s="421">
        <v>20000000</v>
      </c>
      <c r="G1192" s="94" t="s">
        <v>1914</v>
      </c>
    </row>
    <row r="1193" spans="1:7" ht="30" x14ac:dyDescent="0.25">
      <c r="A1193" s="419">
        <v>676</v>
      </c>
      <c r="B1193" s="422" t="s">
        <v>250</v>
      </c>
      <c r="C1193" s="187" t="s">
        <v>1926</v>
      </c>
      <c r="D1193" s="419" t="s">
        <v>806</v>
      </c>
      <c r="E1193" s="421"/>
      <c r="F1193" s="421">
        <v>20000000</v>
      </c>
      <c r="G1193" s="114"/>
    </row>
    <row r="1194" spans="1:7" ht="30" x14ac:dyDescent="0.25">
      <c r="A1194" s="419">
        <v>677</v>
      </c>
      <c r="B1194" s="422" t="s">
        <v>810</v>
      </c>
      <c r="C1194" s="187" t="s">
        <v>1926</v>
      </c>
      <c r="D1194" s="419" t="s">
        <v>806</v>
      </c>
      <c r="E1194" s="421"/>
      <c r="F1194" s="421">
        <v>20000000</v>
      </c>
      <c r="G1194" s="114"/>
    </row>
    <row r="1195" spans="1:7" ht="30" x14ac:dyDescent="0.25">
      <c r="A1195" s="419">
        <v>678</v>
      </c>
      <c r="B1195" s="422" t="s">
        <v>211</v>
      </c>
      <c r="C1195" s="187" t="s">
        <v>1926</v>
      </c>
      <c r="D1195" s="419" t="s">
        <v>806</v>
      </c>
      <c r="E1195" s="421"/>
      <c r="F1195" s="421">
        <v>20000000</v>
      </c>
      <c r="G1195" s="114"/>
    </row>
    <row r="1196" spans="1:7" ht="30" x14ac:dyDescent="0.25">
      <c r="A1196" s="419">
        <v>679</v>
      </c>
      <c r="B1196" s="422" t="s">
        <v>811</v>
      </c>
      <c r="C1196" s="187" t="s">
        <v>1926</v>
      </c>
      <c r="D1196" s="419" t="s">
        <v>812</v>
      </c>
      <c r="E1196" s="421">
        <v>40000000</v>
      </c>
      <c r="F1196" s="421"/>
      <c r="G1196" s="114"/>
    </row>
    <row r="1197" spans="1:7" ht="30" x14ac:dyDescent="0.25">
      <c r="A1197" s="419">
        <v>680</v>
      </c>
      <c r="B1197" s="422" t="s">
        <v>813</v>
      </c>
      <c r="C1197" s="187" t="s">
        <v>1926</v>
      </c>
      <c r="D1197" s="419" t="s">
        <v>812</v>
      </c>
      <c r="E1197" s="421">
        <v>40000000</v>
      </c>
      <c r="F1197" s="421"/>
      <c r="G1197" s="114"/>
    </row>
    <row r="1198" spans="1:7" ht="30" x14ac:dyDescent="0.25">
      <c r="A1198" s="419">
        <v>681</v>
      </c>
      <c r="B1198" s="422" t="s">
        <v>814</v>
      </c>
      <c r="C1198" s="187" t="s">
        <v>1926</v>
      </c>
      <c r="D1198" s="419" t="s">
        <v>815</v>
      </c>
      <c r="E1198" s="421">
        <v>40000000</v>
      </c>
      <c r="F1198" s="421"/>
      <c r="G1198" s="114"/>
    </row>
    <row r="1199" spans="1:7" ht="30" x14ac:dyDescent="0.25">
      <c r="A1199" s="419">
        <v>682</v>
      </c>
      <c r="B1199" s="422" t="s">
        <v>816</v>
      </c>
      <c r="C1199" s="187" t="s">
        <v>1926</v>
      </c>
      <c r="D1199" s="419" t="s">
        <v>815</v>
      </c>
      <c r="E1199" s="421"/>
      <c r="F1199" s="421">
        <v>20000000</v>
      </c>
      <c r="G1199" s="114"/>
    </row>
    <row r="1200" spans="1:7" ht="30" x14ac:dyDescent="0.25">
      <c r="A1200" s="419">
        <v>683</v>
      </c>
      <c r="B1200" s="422" t="s">
        <v>756</v>
      </c>
      <c r="C1200" s="187" t="s">
        <v>1926</v>
      </c>
      <c r="D1200" s="419" t="s">
        <v>815</v>
      </c>
      <c r="E1200" s="421">
        <v>40000000</v>
      </c>
      <c r="F1200" s="421"/>
      <c r="G1200" s="114"/>
    </row>
    <row r="1201" spans="1:7" ht="30" x14ac:dyDescent="0.25">
      <c r="A1201" s="419">
        <v>684</v>
      </c>
      <c r="B1201" s="422" t="s">
        <v>817</v>
      </c>
      <c r="C1201" s="187" t="s">
        <v>1926</v>
      </c>
      <c r="D1201" s="419" t="s">
        <v>815</v>
      </c>
      <c r="E1201" s="421">
        <v>40000000</v>
      </c>
      <c r="F1201" s="421"/>
      <c r="G1201" s="114"/>
    </row>
    <row r="1202" spans="1:7" ht="30" x14ac:dyDescent="0.25">
      <c r="A1202" s="419">
        <v>685</v>
      </c>
      <c r="B1202" s="422" t="s">
        <v>818</v>
      </c>
      <c r="C1202" s="187" t="s">
        <v>1926</v>
      </c>
      <c r="D1202" s="419" t="s">
        <v>819</v>
      </c>
      <c r="E1202" s="421">
        <v>40000000</v>
      </c>
      <c r="F1202" s="421"/>
      <c r="G1202" s="114"/>
    </row>
    <row r="1203" spans="1:7" ht="30" x14ac:dyDescent="0.25">
      <c r="A1203" s="419">
        <v>686</v>
      </c>
      <c r="B1203" s="422" t="s">
        <v>653</v>
      </c>
      <c r="C1203" s="187" t="s">
        <v>1926</v>
      </c>
      <c r="D1203" s="419" t="s">
        <v>819</v>
      </c>
      <c r="E1203" s="421">
        <v>40000000</v>
      </c>
      <c r="F1203" s="421"/>
      <c r="G1203" s="114"/>
    </row>
    <row r="1204" spans="1:7" ht="30" x14ac:dyDescent="0.25">
      <c r="A1204" s="419">
        <v>687</v>
      </c>
      <c r="B1204" s="422" t="s">
        <v>820</v>
      </c>
      <c r="C1204" s="187" t="s">
        <v>1926</v>
      </c>
      <c r="D1204" s="419" t="s">
        <v>819</v>
      </c>
      <c r="E1204" s="421">
        <v>40000000</v>
      </c>
      <c r="F1204" s="421"/>
      <c r="G1204" s="114"/>
    </row>
    <row r="1205" spans="1:7" ht="30" x14ac:dyDescent="0.25">
      <c r="A1205" s="419">
        <v>688</v>
      </c>
      <c r="B1205" s="422" t="s">
        <v>821</v>
      </c>
      <c r="C1205" s="187" t="s">
        <v>1926</v>
      </c>
      <c r="D1205" s="419" t="s">
        <v>822</v>
      </c>
      <c r="E1205" s="421">
        <v>40000000</v>
      </c>
      <c r="F1205" s="421"/>
      <c r="G1205" s="114"/>
    </row>
    <row r="1206" spans="1:7" ht="30" x14ac:dyDescent="0.25">
      <c r="A1206" s="419">
        <v>689</v>
      </c>
      <c r="B1206" s="420" t="s">
        <v>1256</v>
      </c>
      <c r="C1206" s="187" t="s">
        <v>1926</v>
      </c>
      <c r="D1206" s="419" t="s">
        <v>822</v>
      </c>
      <c r="E1206" s="421"/>
      <c r="F1206" s="421">
        <v>20000000</v>
      </c>
      <c r="G1206" s="94" t="s">
        <v>1914</v>
      </c>
    </row>
    <row r="1207" spans="1:7" ht="30" x14ac:dyDescent="0.25">
      <c r="A1207" s="419">
        <v>690</v>
      </c>
      <c r="B1207" s="422" t="s">
        <v>823</v>
      </c>
      <c r="C1207" s="187" t="s">
        <v>1926</v>
      </c>
      <c r="D1207" s="419" t="s">
        <v>822</v>
      </c>
      <c r="E1207" s="421">
        <v>40000000</v>
      </c>
      <c r="F1207" s="421"/>
      <c r="G1207" s="114"/>
    </row>
    <row r="1208" spans="1:7" ht="30" x14ac:dyDescent="0.25">
      <c r="A1208" s="419">
        <v>691</v>
      </c>
      <c r="B1208" s="422" t="s">
        <v>781</v>
      </c>
      <c r="C1208" s="187" t="s">
        <v>1926</v>
      </c>
      <c r="D1208" s="419" t="s">
        <v>822</v>
      </c>
      <c r="E1208" s="421">
        <v>40000000</v>
      </c>
      <c r="F1208" s="421"/>
      <c r="G1208" s="114"/>
    </row>
    <row r="1209" spans="1:7" ht="30" x14ac:dyDescent="0.25">
      <c r="A1209" s="419">
        <v>692</v>
      </c>
      <c r="B1209" s="422" t="s">
        <v>824</v>
      </c>
      <c r="C1209" s="187" t="s">
        <v>1926</v>
      </c>
      <c r="D1209" s="419" t="s">
        <v>822</v>
      </c>
      <c r="E1209" s="421">
        <v>40000000</v>
      </c>
      <c r="F1209" s="421"/>
      <c r="G1209" s="114"/>
    </row>
    <row r="1210" spans="1:7" ht="30" x14ac:dyDescent="0.25">
      <c r="A1210" s="419">
        <v>693</v>
      </c>
      <c r="B1210" s="422" t="s">
        <v>825</v>
      </c>
      <c r="C1210" s="187" t="s">
        <v>1926</v>
      </c>
      <c r="D1210" s="419" t="s">
        <v>826</v>
      </c>
      <c r="E1210" s="421"/>
      <c r="F1210" s="421">
        <v>20000000</v>
      </c>
      <c r="G1210" s="114"/>
    </row>
    <row r="1211" spans="1:7" ht="30" x14ac:dyDescent="0.25">
      <c r="A1211" s="419">
        <v>694</v>
      </c>
      <c r="B1211" s="422" t="s">
        <v>224</v>
      </c>
      <c r="C1211" s="187" t="s">
        <v>1926</v>
      </c>
      <c r="D1211" s="419" t="s">
        <v>826</v>
      </c>
      <c r="E1211" s="421">
        <v>40000000</v>
      </c>
      <c r="F1211" s="421"/>
      <c r="G1211" s="114"/>
    </row>
    <row r="1212" spans="1:7" ht="30" x14ac:dyDescent="0.25">
      <c r="A1212" s="419">
        <v>695</v>
      </c>
      <c r="B1212" s="422" t="s">
        <v>827</v>
      </c>
      <c r="C1212" s="187" t="s">
        <v>1926</v>
      </c>
      <c r="D1212" s="419" t="s">
        <v>826</v>
      </c>
      <c r="E1212" s="421"/>
      <c r="F1212" s="421">
        <v>20000000</v>
      </c>
      <c r="G1212" s="114"/>
    </row>
    <row r="1213" spans="1:7" ht="30" x14ac:dyDescent="0.25">
      <c r="A1213" s="419">
        <v>696</v>
      </c>
      <c r="B1213" s="422" t="s">
        <v>828</v>
      </c>
      <c r="C1213" s="187" t="s">
        <v>1926</v>
      </c>
      <c r="D1213" s="419" t="s">
        <v>829</v>
      </c>
      <c r="E1213" s="421"/>
      <c r="F1213" s="421">
        <v>20000000</v>
      </c>
      <c r="G1213" s="114"/>
    </row>
    <row r="1214" spans="1:7" ht="30" x14ac:dyDescent="0.25">
      <c r="A1214" s="419">
        <v>697</v>
      </c>
      <c r="B1214" s="422" t="s">
        <v>340</v>
      </c>
      <c r="C1214" s="187" t="s">
        <v>1926</v>
      </c>
      <c r="D1214" s="419" t="s">
        <v>829</v>
      </c>
      <c r="E1214" s="421">
        <v>40000000</v>
      </c>
      <c r="F1214" s="421"/>
      <c r="G1214" s="114"/>
    </row>
    <row r="1215" spans="1:7" ht="30" x14ac:dyDescent="0.25">
      <c r="A1215" s="419">
        <v>698</v>
      </c>
      <c r="B1215" s="422" t="s">
        <v>830</v>
      </c>
      <c r="C1215" s="187" t="s">
        <v>1926</v>
      </c>
      <c r="D1215" s="419" t="s">
        <v>829</v>
      </c>
      <c r="E1215" s="421"/>
      <c r="F1215" s="421">
        <v>20000000</v>
      </c>
      <c r="G1215" s="114"/>
    </row>
    <row r="1216" spans="1:7" ht="30" x14ac:dyDescent="0.25">
      <c r="A1216" s="419">
        <v>699</v>
      </c>
      <c r="B1216" s="422" t="s">
        <v>831</v>
      </c>
      <c r="C1216" s="187" t="s">
        <v>1926</v>
      </c>
      <c r="D1216" s="419" t="s">
        <v>829</v>
      </c>
      <c r="E1216" s="421">
        <v>40000000</v>
      </c>
      <c r="F1216" s="421"/>
      <c r="G1216" s="114"/>
    </row>
    <row r="1217" spans="1:7" ht="30" x14ac:dyDescent="0.25">
      <c r="A1217" s="419">
        <v>700</v>
      </c>
      <c r="B1217" s="422" t="s">
        <v>832</v>
      </c>
      <c r="C1217" s="187" t="s">
        <v>1926</v>
      </c>
      <c r="D1217" s="419" t="s">
        <v>829</v>
      </c>
      <c r="E1217" s="421">
        <v>40000000</v>
      </c>
      <c r="F1217" s="421"/>
      <c r="G1217" s="114"/>
    </row>
    <row r="1218" spans="1:7" ht="30" x14ac:dyDescent="0.25">
      <c r="A1218" s="419">
        <v>701</v>
      </c>
      <c r="B1218" s="422" t="s">
        <v>72</v>
      </c>
      <c r="C1218" s="187" t="s">
        <v>1926</v>
      </c>
      <c r="D1218" s="419" t="s">
        <v>833</v>
      </c>
      <c r="E1218" s="421">
        <v>40000000</v>
      </c>
      <c r="F1218" s="421"/>
      <c r="G1218" s="114"/>
    </row>
    <row r="1219" spans="1:7" ht="30" x14ac:dyDescent="0.25">
      <c r="A1219" s="419">
        <v>702</v>
      </c>
      <c r="B1219" s="422" t="s">
        <v>834</v>
      </c>
      <c r="C1219" s="187" t="s">
        <v>1926</v>
      </c>
      <c r="D1219" s="419" t="s">
        <v>833</v>
      </c>
      <c r="E1219" s="421">
        <v>40000000</v>
      </c>
      <c r="F1219" s="421"/>
      <c r="G1219" s="114"/>
    </row>
    <row r="1220" spans="1:7" ht="30" x14ac:dyDescent="0.25">
      <c r="A1220" s="419">
        <v>703</v>
      </c>
      <c r="B1220" s="422" t="s">
        <v>835</v>
      </c>
      <c r="C1220" s="187" t="s">
        <v>1926</v>
      </c>
      <c r="D1220" s="419" t="s">
        <v>836</v>
      </c>
      <c r="E1220" s="421">
        <v>40000000</v>
      </c>
      <c r="F1220" s="421"/>
      <c r="G1220" s="114"/>
    </row>
    <row r="1221" spans="1:7" ht="30" x14ac:dyDescent="0.25">
      <c r="A1221" s="419">
        <v>704</v>
      </c>
      <c r="B1221" s="422" t="s">
        <v>837</v>
      </c>
      <c r="C1221" s="187" t="s">
        <v>1926</v>
      </c>
      <c r="D1221" s="419" t="s">
        <v>836</v>
      </c>
      <c r="E1221" s="421"/>
      <c r="F1221" s="421">
        <v>20000000</v>
      </c>
      <c r="G1221" s="114"/>
    </row>
    <row r="1222" spans="1:7" ht="30" x14ac:dyDescent="0.25">
      <c r="A1222" s="419">
        <v>705</v>
      </c>
      <c r="B1222" s="422" t="s">
        <v>838</v>
      </c>
      <c r="C1222" s="187" t="s">
        <v>1926</v>
      </c>
      <c r="D1222" s="419" t="s">
        <v>836</v>
      </c>
      <c r="E1222" s="421">
        <v>40000000</v>
      </c>
      <c r="F1222" s="421"/>
      <c r="G1222" s="114"/>
    </row>
    <row r="1223" spans="1:7" ht="30" x14ac:dyDescent="0.25">
      <c r="A1223" s="419">
        <v>706</v>
      </c>
      <c r="B1223" s="422" t="s">
        <v>839</v>
      </c>
      <c r="C1223" s="187" t="s">
        <v>1926</v>
      </c>
      <c r="D1223" s="419" t="s">
        <v>836</v>
      </c>
      <c r="E1223" s="421">
        <v>40000000</v>
      </c>
      <c r="F1223" s="421"/>
      <c r="G1223" s="114"/>
    </row>
    <row r="1224" spans="1:7" ht="30" x14ac:dyDescent="0.25">
      <c r="A1224" s="419">
        <v>707</v>
      </c>
      <c r="B1224" s="422" t="s">
        <v>58</v>
      </c>
      <c r="C1224" s="187" t="s">
        <v>1926</v>
      </c>
      <c r="D1224" s="419" t="s">
        <v>836</v>
      </c>
      <c r="E1224" s="421">
        <v>40000000</v>
      </c>
      <c r="F1224" s="421"/>
      <c r="G1224" s="94"/>
    </row>
    <row r="1225" spans="1:7" ht="30" x14ac:dyDescent="0.25">
      <c r="A1225" s="419">
        <v>708</v>
      </c>
      <c r="B1225" s="422" t="s">
        <v>840</v>
      </c>
      <c r="C1225" s="187" t="s">
        <v>1926</v>
      </c>
      <c r="D1225" s="419" t="s">
        <v>836</v>
      </c>
      <c r="E1225" s="421">
        <v>40000000</v>
      </c>
      <c r="F1225" s="421"/>
      <c r="G1225" s="94"/>
    </row>
    <row r="1226" spans="1:7" ht="30" x14ac:dyDescent="0.25">
      <c r="A1226" s="419">
        <v>709</v>
      </c>
      <c r="B1226" s="420" t="s">
        <v>1257</v>
      </c>
      <c r="C1226" s="187" t="s">
        <v>1926</v>
      </c>
      <c r="D1226" s="419" t="s">
        <v>836</v>
      </c>
      <c r="E1226" s="421"/>
      <c r="F1226" s="421">
        <v>20000000</v>
      </c>
      <c r="G1226" s="94" t="s">
        <v>1914</v>
      </c>
    </row>
    <row r="1227" spans="1:7" ht="30" x14ac:dyDescent="0.25">
      <c r="A1227" s="419">
        <v>710</v>
      </c>
      <c r="B1227" s="422" t="s">
        <v>841</v>
      </c>
      <c r="C1227" s="187" t="s">
        <v>1926</v>
      </c>
      <c r="D1227" s="419" t="s">
        <v>836</v>
      </c>
      <c r="E1227" s="421"/>
      <c r="F1227" s="421">
        <v>20000000</v>
      </c>
      <c r="G1227" s="94"/>
    </row>
    <row r="1228" spans="1:7" ht="30" x14ac:dyDescent="0.25">
      <c r="A1228" s="419">
        <v>711</v>
      </c>
      <c r="B1228" s="422" t="s">
        <v>113</v>
      </c>
      <c r="C1228" s="187" t="s">
        <v>1926</v>
      </c>
      <c r="D1228" s="419" t="s">
        <v>842</v>
      </c>
      <c r="E1228" s="421">
        <v>40000000</v>
      </c>
      <c r="F1228" s="421"/>
      <c r="G1228" s="94"/>
    </row>
    <row r="1229" spans="1:7" ht="30" x14ac:dyDescent="0.25">
      <c r="A1229" s="419">
        <v>712</v>
      </c>
      <c r="B1229" s="422" t="s">
        <v>843</v>
      </c>
      <c r="C1229" s="187" t="s">
        <v>1926</v>
      </c>
      <c r="D1229" s="419" t="s">
        <v>842</v>
      </c>
      <c r="E1229" s="421"/>
      <c r="F1229" s="421">
        <v>20000000</v>
      </c>
      <c r="G1229" s="94"/>
    </row>
    <row r="1230" spans="1:7" ht="30" x14ac:dyDescent="0.25">
      <c r="A1230" s="419">
        <v>713</v>
      </c>
      <c r="B1230" s="422" t="s">
        <v>844</v>
      </c>
      <c r="C1230" s="187" t="s">
        <v>1926</v>
      </c>
      <c r="D1230" s="419" t="s">
        <v>842</v>
      </c>
      <c r="E1230" s="421"/>
      <c r="F1230" s="421">
        <v>20000000</v>
      </c>
      <c r="G1230" s="94"/>
    </row>
    <row r="1231" spans="1:7" ht="30" x14ac:dyDescent="0.25">
      <c r="A1231" s="419">
        <v>714</v>
      </c>
      <c r="B1231" s="422" t="s">
        <v>845</v>
      </c>
      <c r="C1231" s="187" t="s">
        <v>1926</v>
      </c>
      <c r="D1231" s="419" t="s">
        <v>842</v>
      </c>
      <c r="E1231" s="421"/>
      <c r="F1231" s="421">
        <v>20000000</v>
      </c>
      <c r="G1231" s="94"/>
    </row>
    <row r="1232" spans="1:7" ht="30" x14ac:dyDescent="0.25">
      <c r="A1232" s="419">
        <v>715</v>
      </c>
      <c r="B1232" s="422" t="s">
        <v>831</v>
      </c>
      <c r="C1232" s="187" t="s">
        <v>1926</v>
      </c>
      <c r="D1232" s="419" t="s">
        <v>842</v>
      </c>
      <c r="E1232" s="421"/>
      <c r="F1232" s="421">
        <v>20000000</v>
      </c>
      <c r="G1232" s="114"/>
    </row>
    <row r="1233" spans="1:7" ht="30" x14ac:dyDescent="0.25">
      <c r="A1233" s="419">
        <v>716</v>
      </c>
      <c r="B1233" s="422" t="s">
        <v>846</v>
      </c>
      <c r="C1233" s="187" t="s">
        <v>1926</v>
      </c>
      <c r="D1233" s="419" t="s">
        <v>842</v>
      </c>
      <c r="E1233" s="421"/>
      <c r="F1233" s="421">
        <v>20000000</v>
      </c>
      <c r="G1233" s="114"/>
    </row>
    <row r="1234" spans="1:7" ht="30" x14ac:dyDescent="0.25">
      <c r="A1234" s="419">
        <v>717</v>
      </c>
      <c r="B1234" s="422" t="s">
        <v>847</v>
      </c>
      <c r="C1234" s="187" t="s">
        <v>1926</v>
      </c>
      <c r="D1234" s="419" t="s">
        <v>842</v>
      </c>
      <c r="E1234" s="421"/>
      <c r="F1234" s="421">
        <v>20000000</v>
      </c>
      <c r="G1234" s="114"/>
    </row>
    <row r="1235" spans="1:7" ht="30" x14ac:dyDescent="0.25">
      <c r="A1235" s="419">
        <v>718</v>
      </c>
      <c r="B1235" s="422" t="s">
        <v>848</v>
      </c>
      <c r="C1235" s="187" t="s">
        <v>1926</v>
      </c>
      <c r="D1235" s="419" t="s">
        <v>842</v>
      </c>
      <c r="E1235" s="421"/>
      <c r="F1235" s="421">
        <v>20000000</v>
      </c>
      <c r="G1235" s="114"/>
    </row>
    <row r="1236" spans="1:7" ht="30" x14ac:dyDescent="0.25">
      <c r="A1236" s="419">
        <v>719</v>
      </c>
      <c r="B1236" s="422" t="s">
        <v>849</v>
      </c>
      <c r="C1236" s="187" t="s">
        <v>1926</v>
      </c>
      <c r="D1236" s="419" t="s">
        <v>850</v>
      </c>
      <c r="E1236" s="421"/>
      <c r="F1236" s="421">
        <v>20000000</v>
      </c>
      <c r="G1236" s="114"/>
    </row>
    <row r="1237" spans="1:7" ht="30" x14ac:dyDescent="0.25">
      <c r="A1237" s="419">
        <v>720</v>
      </c>
      <c r="B1237" s="422" t="s">
        <v>851</v>
      </c>
      <c r="C1237" s="187" t="s">
        <v>1926</v>
      </c>
      <c r="D1237" s="419" t="s">
        <v>850</v>
      </c>
      <c r="E1237" s="421"/>
      <c r="F1237" s="421">
        <v>20000000</v>
      </c>
      <c r="G1237" s="114"/>
    </row>
    <row r="1238" spans="1:7" ht="30" x14ac:dyDescent="0.25">
      <c r="A1238" s="419">
        <v>721</v>
      </c>
      <c r="B1238" s="422" t="s">
        <v>446</v>
      </c>
      <c r="C1238" s="187" t="s">
        <v>1926</v>
      </c>
      <c r="D1238" s="419" t="s">
        <v>850</v>
      </c>
      <c r="E1238" s="421">
        <v>40000000</v>
      </c>
      <c r="F1238" s="421"/>
      <c r="G1238" s="114"/>
    </row>
    <row r="1239" spans="1:7" ht="30" x14ac:dyDescent="0.25">
      <c r="A1239" s="419">
        <v>722</v>
      </c>
      <c r="B1239" s="422" t="s">
        <v>418</v>
      </c>
      <c r="C1239" s="187" t="s">
        <v>1926</v>
      </c>
      <c r="D1239" s="419" t="s">
        <v>850</v>
      </c>
      <c r="E1239" s="421">
        <v>40000000</v>
      </c>
      <c r="F1239" s="421"/>
      <c r="G1239" s="114"/>
    </row>
    <row r="1240" spans="1:7" ht="30" x14ac:dyDescent="0.25">
      <c r="A1240" s="419">
        <v>723</v>
      </c>
      <c r="B1240" s="422" t="s">
        <v>224</v>
      </c>
      <c r="C1240" s="187" t="s">
        <v>1926</v>
      </c>
      <c r="D1240" s="419" t="s">
        <v>850</v>
      </c>
      <c r="E1240" s="421"/>
      <c r="F1240" s="421">
        <v>20000000</v>
      </c>
      <c r="G1240" s="114"/>
    </row>
    <row r="1241" spans="1:7" ht="30" x14ac:dyDescent="0.25">
      <c r="A1241" s="419">
        <v>724</v>
      </c>
      <c r="B1241" s="422" t="s">
        <v>852</v>
      </c>
      <c r="C1241" s="187" t="s">
        <v>1926</v>
      </c>
      <c r="D1241" s="419" t="s">
        <v>850</v>
      </c>
      <c r="E1241" s="421">
        <v>40000000</v>
      </c>
      <c r="F1241" s="421"/>
      <c r="G1241" s="114"/>
    </row>
    <row r="1242" spans="1:7" ht="30" x14ac:dyDescent="0.25">
      <c r="A1242" s="419">
        <v>725</v>
      </c>
      <c r="B1242" s="423" t="s">
        <v>853</v>
      </c>
      <c r="C1242" s="187" t="s">
        <v>1926</v>
      </c>
      <c r="D1242" s="424" t="s">
        <v>833</v>
      </c>
      <c r="E1242" s="425">
        <v>40000000</v>
      </c>
      <c r="F1242" s="425"/>
      <c r="G1242" s="114"/>
    </row>
    <row r="1243" spans="1:7" ht="30" x14ac:dyDescent="0.25">
      <c r="A1243" s="419">
        <v>726</v>
      </c>
      <c r="B1243" s="423" t="s">
        <v>475</v>
      </c>
      <c r="C1243" s="187" t="s">
        <v>1926</v>
      </c>
      <c r="D1243" s="424" t="s">
        <v>836</v>
      </c>
      <c r="E1243" s="425">
        <v>40000000</v>
      </c>
      <c r="F1243" s="425"/>
      <c r="G1243" s="114"/>
    </row>
    <row r="1244" spans="1:7" ht="15.75" x14ac:dyDescent="0.25">
      <c r="A1244" s="419">
        <v>727</v>
      </c>
      <c r="B1244" s="423" t="s">
        <v>854</v>
      </c>
      <c r="C1244" s="187" t="s">
        <v>1923</v>
      </c>
      <c r="D1244" s="424" t="s">
        <v>801</v>
      </c>
      <c r="E1244" s="425"/>
      <c r="F1244" s="425">
        <v>20000000</v>
      </c>
      <c r="G1244" s="114"/>
    </row>
    <row r="1245" spans="1:7" ht="30" x14ac:dyDescent="0.25">
      <c r="A1245" s="419">
        <v>728</v>
      </c>
      <c r="B1245" s="426" t="s">
        <v>855</v>
      </c>
      <c r="C1245" s="187" t="s">
        <v>1926</v>
      </c>
      <c r="D1245" s="424" t="s">
        <v>806</v>
      </c>
      <c r="E1245" s="427"/>
      <c r="F1245" s="425">
        <v>20000000</v>
      </c>
      <c r="G1245" s="114"/>
    </row>
    <row r="1246" spans="1:7" ht="30" x14ac:dyDescent="0.25">
      <c r="A1246" s="419">
        <v>729</v>
      </c>
      <c r="B1246" s="426" t="s">
        <v>856</v>
      </c>
      <c r="C1246" s="187" t="s">
        <v>1926</v>
      </c>
      <c r="D1246" s="424" t="s">
        <v>815</v>
      </c>
      <c r="E1246" s="427"/>
      <c r="F1246" s="425">
        <v>20000000</v>
      </c>
      <c r="G1246" s="114"/>
    </row>
    <row r="1247" spans="1:7" ht="30" x14ac:dyDescent="0.25">
      <c r="A1247" s="419">
        <v>730</v>
      </c>
      <c r="B1247" s="426" t="s">
        <v>610</v>
      </c>
      <c r="C1247" s="187" t="s">
        <v>1926</v>
      </c>
      <c r="D1247" s="424" t="s">
        <v>819</v>
      </c>
      <c r="E1247" s="427"/>
      <c r="F1247" s="425">
        <v>20000000</v>
      </c>
      <c r="G1247" s="114"/>
    </row>
    <row r="1248" spans="1:7" ht="30" x14ac:dyDescent="0.25">
      <c r="A1248" s="419">
        <v>731</v>
      </c>
      <c r="B1248" s="426" t="s">
        <v>857</v>
      </c>
      <c r="C1248" s="187" t="s">
        <v>1926</v>
      </c>
      <c r="D1248" s="424" t="s">
        <v>829</v>
      </c>
      <c r="E1248" s="427"/>
      <c r="F1248" s="425">
        <v>20000000</v>
      </c>
      <c r="G1248" s="114"/>
    </row>
    <row r="1249" spans="1:7" ht="30" x14ac:dyDescent="0.25">
      <c r="A1249" s="419">
        <v>732</v>
      </c>
      <c r="B1249" s="426" t="s">
        <v>858</v>
      </c>
      <c r="C1249" s="187" t="s">
        <v>1926</v>
      </c>
      <c r="D1249" s="424" t="s">
        <v>850</v>
      </c>
      <c r="E1249" s="427"/>
      <c r="F1249" s="425">
        <v>20000000</v>
      </c>
      <c r="G1249" s="114"/>
    </row>
    <row r="1250" spans="1:7" ht="30" x14ac:dyDescent="0.25">
      <c r="A1250" s="419">
        <v>733</v>
      </c>
      <c r="B1250" s="426" t="s">
        <v>859</v>
      </c>
      <c r="C1250" s="187" t="s">
        <v>1926</v>
      </c>
      <c r="D1250" s="424" t="s">
        <v>850</v>
      </c>
      <c r="E1250" s="427"/>
      <c r="F1250" s="425">
        <v>20000000</v>
      </c>
      <c r="G1250" s="114"/>
    </row>
    <row r="1251" spans="1:7" ht="30" x14ac:dyDescent="0.25">
      <c r="A1251" s="419">
        <v>734</v>
      </c>
      <c r="B1251" s="426" t="s">
        <v>588</v>
      </c>
      <c r="C1251" s="187" t="s">
        <v>1926</v>
      </c>
      <c r="D1251" s="424" t="s">
        <v>829</v>
      </c>
      <c r="E1251" s="427"/>
      <c r="F1251" s="425">
        <v>20000000</v>
      </c>
      <c r="G1251" s="114"/>
    </row>
    <row r="1252" spans="1:7" ht="30" x14ac:dyDescent="0.25">
      <c r="A1252" s="419">
        <v>735</v>
      </c>
      <c r="B1252" s="428" t="s">
        <v>860</v>
      </c>
      <c r="C1252" s="187" t="s">
        <v>1926</v>
      </c>
      <c r="D1252" s="429" t="s">
        <v>836</v>
      </c>
      <c r="E1252" s="430">
        <v>40000000</v>
      </c>
      <c r="F1252" s="429"/>
      <c r="G1252" s="114"/>
    </row>
    <row r="1253" spans="1:7" ht="24.75" customHeight="1" x14ac:dyDescent="0.25">
      <c r="A1253" s="431" t="s">
        <v>1360</v>
      </c>
      <c r="B1253" s="432" t="s">
        <v>1361</v>
      </c>
      <c r="C1253" s="433"/>
      <c r="D1253" s="429"/>
      <c r="E1253" s="434">
        <f>SUM(E1254:E1271)</f>
        <v>0</v>
      </c>
      <c r="F1253" s="434">
        <f>SUM(F1254:F1271)</f>
        <v>360000000</v>
      </c>
      <c r="G1253" s="114"/>
    </row>
    <row r="1254" spans="1:7" ht="30" x14ac:dyDescent="0.25">
      <c r="A1254" s="435">
        <v>736</v>
      </c>
      <c r="B1254" s="436" t="s">
        <v>861</v>
      </c>
      <c r="C1254" s="187" t="s">
        <v>1926</v>
      </c>
      <c r="D1254" s="435" t="s">
        <v>862</v>
      </c>
      <c r="E1254" s="437"/>
      <c r="F1254" s="438">
        <v>20000000</v>
      </c>
      <c r="G1254" s="114"/>
    </row>
    <row r="1255" spans="1:7" ht="30" x14ac:dyDescent="0.25">
      <c r="A1255" s="435">
        <v>737</v>
      </c>
      <c r="B1255" s="436" t="s">
        <v>863</v>
      </c>
      <c r="C1255" s="187" t="s">
        <v>1926</v>
      </c>
      <c r="D1255" s="435" t="s">
        <v>864</v>
      </c>
      <c r="E1255" s="437"/>
      <c r="F1255" s="438">
        <v>20000000</v>
      </c>
      <c r="G1255" s="114"/>
    </row>
    <row r="1256" spans="1:7" ht="30" x14ac:dyDescent="0.25">
      <c r="A1256" s="435">
        <v>738</v>
      </c>
      <c r="B1256" s="436" t="s">
        <v>865</v>
      </c>
      <c r="C1256" s="187" t="s">
        <v>1926</v>
      </c>
      <c r="D1256" s="435" t="s">
        <v>864</v>
      </c>
      <c r="E1256" s="437"/>
      <c r="F1256" s="438">
        <v>20000000</v>
      </c>
      <c r="G1256" s="114"/>
    </row>
    <row r="1257" spans="1:7" ht="30" x14ac:dyDescent="0.25">
      <c r="A1257" s="435">
        <v>739</v>
      </c>
      <c r="B1257" s="439" t="s">
        <v>1258</v>
      </c>
      <c r="C1257" s="187" t="s">
        <v>1926</v>
      </c>
      <c r="D1257" s="435" t="s">
        <v>862</v>
      </c>
      <c r="E1257" s="440"/>
      <c r="F1257" s="438">
        <v>20000000</v>
      </c>
      <c r="G1257" s="114"/>
    </row>
    <row r="1258" spans="1:7" ht="15.75" x14ac:dyDescent="0.25">
      <c r="A1258" s="435">
        <v>740</v>
      </c>
      <c r="B1258" s="439" t="s">
        <v>1259</v>
      </c>
      <c r="C1258" s="187" t="s">
        <v>1922</v>
      </c>
      <c r="D1258" s="435" t="s">
        <v>866</v>
      </c>
      <c r="E1258" s="440"/>
      <c r="F1258" s="438">
        <v>20000000</v>
      </c>
      <c r="G1258" s="114"/>
    </row>
    <row r="1259" spans="1:7" ht="30" x14ac:dyDescent="0.25">
      <c r="A1259" s="435">
        <v>741</v>
      </c>
      <c r="B1259" s="436" t="s">
        <v>867</v>
      </c>
      <c r="C1259" s="187" t="s">
        <v>1926</v>
      </c>
      <c r="D1259" s="435" t="s">
        <v>864</v>
      </c>
      <c r="E1259" s="437"/>
      <c r="F1259" s="438">
        <v>20000000</v>
      </c>
      <c r="G1259" s="114"/>
    </row>
    <row r="1260" spans="1:7" ht="30" x14ac:dyDescent="0.25">
      <c r="A1260" s="435">
        <v>742</v>
      </c>
      <c r="B1260" s="436" t="s">
        <v>868</v>
      </c>
      <c r="C1260" s="187" t="s">
        <v>1926</v>
      </c>
      <c r="D1260" s="435" t="s">
        <v>869</v>
      </c>
      <c r="E1260" s="437"/>
      <c r="F1260" s="438">
        <v>20000000</v>
      </c>
      <c r="G1260" s="114"/>
    </row>
    <row r="1261" spans="1:7" ht="30" x14ac:dyDescent="0.25">
      <c r="A1261" s="435">
        <v>743</v>
      </c>
      <c r="B1261" s="439" t="s">
        <v>1260</v>
      </c>
      <c r="C1261" s="187" t="s">
        <v>1926</v>
      </c>
      <c r="D1261" s="435" t="s">
        <v>869</v>
      </c>
      <c r="E1261" s="437"/>
      <c r="F1261" s="438">
        <v>20000000</v>
      </c>
      <c r="G1261" s="114"/>
    </row>
    <row r="1262" spans="1:7" ht="30" x14ac:dyDescent="0.25">
      <c r="A1262" s="435">
        <v>744</v>
      </c>
      <c r="B1262" s="439" t="s">
        <v>1261</v>
      </c>
      <c r="C1262" s="187" t="s">
        <v>1926</v>
      </c>
      <c r="D1262" s="435" t="s">
        <v>870</v>
      </c>
      <c r="E1262" s="437"/>
      <c r="F1262" s="438">
        <v>20000000</v>
      </c>
      <c r="G1262" s="114"/>
    </row>
    <row r="1263" spans="1:7" ht="30" x14ac:dyDescent="0.25">
      <c r="A1263" s="435">
        <v>745</v>
      </c>
      <c r="B1263" s="436" t="s">
        <v>871</v>
      </c>
      <c r="C1263" s="187" t="s">
        <v>1926</v>
      </c>
      <c r="D1263" s="435" t="s">
        <v>872</v>
      </c>
      <c r="E1263" s="440"/>
      <c r="F1263" s="438">
        <v>20000000</v>
      </c>
      <c r="G1263" s="114"/>
    </row>
    <row r="1264" spans="1:7" ht="30" x14ac:dyDescent="0.25">
      <c r="A1264" s="435">
        <v>746</v>
      </c>
      <c r="B1264" s="436" t="s">
        <v>873</v>
      </c>
      <c r="C1264" s="187" t="s">
        <v>1926</v>
      </c>
      <c r="D1264" s="435" t="s">
        <v>874</v>
      </c>
      <c r="E1264" s="437"/>
      <c r="F1264" s="438">
        <v>20000000</v>
      </c>
      <c r="G1264" s="114"/>
    </row>
    <row r="1265" spans="1:7" ht="15.75" x14ac:dyDescent="0.25">
      <c r="A1265" s="435">
        <v>747</v>
      </c>
      <c r="B1265" s="439" t="s">
        <v>1262</v>
      </c>
      <c r="C1265" s="187" t="s">
        <v>1922</v>
      </c>
      <c r="D1265" s="435" t="s">
        <v>875</v>
      </c>
      <c r="E1265" s="437"/>
      <c r="F1265" s="438">
        <v>20000000</v>
      </c>
      <c r="G1265" s="114"/>
    </row>
    <row r="1266" spans="1:7" ht="30" x14ac:dyDescent="0.25">
      <c r="A1266" s="435">
        <v>748</v>
      </c>
      <c r="B1266" s="439" t="s">
        <v>1263</v>
      </c>
      <c r="C1266" s="187" t="s">
        <v>1926</v>
      </c>
      <c r="D1266" s="435" t="s">
        <v>876</v>
      </c>
      <c r="E1266" s="437"/>
      <c r="F1266" s="438">
        <v>20000000</v>
      </c>
      <c r="G1266" s="114"/>
    </row>
    <row r="1267" spans="1:7" ht="30" x14ac:dyDescent="0.25">
      <c r="A1267" s="435">
        <v>749</v>
      </c>
      <c r="B1267" s="436" t="s">
        <v>877</v>
      </c>
      <c r="C1267" s="187" t="s">
        <v>1926</v>
      </c>
      <c r="D1267" s="435" t="s">
        <v>872</v>
      </c>
      <c r="E1267" s="437"/>
      <c r="F1267" s="438">
        <v>20000000</v>
      </c>
      <c r="G1267" s="114"/>
    </row>
    <row r="1268" spans="1:7" ht="30" x14ac:dyDescent="0.25">
      <c r="A1268" s="435">
        <v>750</v>
      </c>
      <c r="B1268" s="436" t="s">
        <v>457</v>
      </c>
      <c r="C1268" s="187" t="s">
        <v>1926</v>
      </c>
      <c r="D1268" s="435" t="s">
        <v>878</v>
      </c>
      <c r="E1268" s="437"/>
      <c r="F1268" s="438">
        <v>20000000</v>
      </c>
      <c r="G1268" s="114"/>
    </row>
    <row r="1269" spans="1:7" ht="30" x14ac:dyDescent="0.25">
      <c r="A1269" s="435">
        <v>751</v>
      </c>
      <c r="B1269" s="436" t="s">
        <v>879</v>
      </c>
      <c r="C1269" s="187" t="s">
        <v>1926</v>
      </c>
      <c r="D1269" s="435" t="s">
        <v>862</v>
      </c>
      <c r="E1269" s="437"/>
      <c r="F1269" s="438">
        <v>20000000</v>
      </c>
      <c r="G1269" s="114"/>
    </row>
    <row r="1270" spans="1:7" ht="30" x14ac:dyDescent="0.25">
      <c r="A1270" s="435">
        <v>752</v>
      </c>
      <c r="B1270" s="436" t="s">
        <v>880</v>
      </c>
      <c r="C1270" s="187" t="s">
        <v>1926</v>
      </c>
      <c r="D1270" s="435" t="s">
        <v>881</v>
      </c>
      <c r="E1270" s="437"/>
      <c r="F1270" s="438">
        <v>20000000</v>
      </c>
      <c r="G1270" s="114"/>
    </row>
    <row r="1271" spans="1:7" ht="30" x14ac:dyDescent="0.25">
      <c r="A1271" s="435">
        <v>753</v>
      </c>
      <c r="B1271" s="441" t="s">
        <v>882</v>
      </c>
      <c r="C1271" s="187" t="s">
        <v>1926</v>
      </c>
      <c r="D1271" s="442" t="s">
        <v>864</v>
      </c>
      <c r="E1271" s="442"/>
      <c r="F1271" s="443">
        <v>20000000</v>
      </c>
      <c r="G1271" s="114"/>
    </row>
    <row r="1272" spans="1:7" ht="24" customHeight="1" x14ac:dyDescent="0.25">
      <c r="A1272" s="444" t="s">
        <v>1362</v>
      </c>
      <c r="B1272" s="445" t="s">
        <v>1364</v>
      </c>
      <c r="C1272" s="187"/>
      <c r="D1272" s="442"/>
      <c r="E1272" s="446">
        <f>SUM(E1273:E1284)</f>
        <v>0</v>
      </c>
      <c r="F1272" s="446">
        <f>SUM(F1273:F1284)</f>
        <v>240000000</v>
      </c>
      <c r="G1272" s="114"/>
    </row>
    <row r="1273" spans="1:7" ht="30" x14ac:dyDescent="0.25">
      <c r="A1273" s="447">
        <v>754</v>
      </c>
      <c r="B1273" s="448" t="s">
        <v>128</v>
      </c>
      <c r="C1273" s="187" t="s">
        <v>1926</v>
      </c>
      <c r="D1273" s="447" t="s">
        <v>883</v>
      </c>
      <c r="E1273" s="449"/>
      <c r="F1273" s="450">
        <v>20000000</v>
      </c>
      <c r="G1273" s="114"/>
    </row>
    <row r="1274" spans="1:7" ht="30" x14ac:dyDescent="0.25">
      <c r="A1274" s="447">
        <v>755</v>
      </c>
      <c r="B1274" s="448" t="s">
        <v>884</v>
      </c>
      <c r="C1274" s="187" t="s">
        <v>1926</v>
      </c>
      <c r="D1274" s="447" t="s">
        <v>885</v>
      </c>
      <c r="E1274" s="449"/>
      <c r="F1274" s="450">
        <v>20000000</v>
      </c>
      <c r="G1274" s="114"/>
    </row>
    <row r="1275" spans="1:7" ht="15.75" x14ac:dyDescent="0.25">
      <c r="A1275" s="447">
        <v>756</v>
      </c>
      <c r="B1275" s="448" t="s">
        <v>886</v>
      </c>
      <c r="C1275" s="187" t="s">
        <v>1923</v>
      </c>
      <c r="D1275" s="447" t="s">
        <v>887</v>
      </c>
      <c r="E1275" s="449"/>
      <c r="F1275" s="450">
        <v>20000000</v>
      </c>
      <c r="G1275" s="114"/>
    </row>
    <row r="1276" spans="1:7" ht="30" x14ac:dyDescent="0.25">
      <c r="A1276" s="447">
        <v>757</v>
      </c>
      <c r="B1276" s="448" t="s">
        <v>888</v>
      </c>
      <c r="C1276" s="187" t="s">
        <v>1926</v>
      </c>
      <c r="D1276" s="447" t="s">
        <v>889</v>
      </c>
      <c r="E1276" s="451"/>
      <c r="F1276" s="450">
        <v>20000000</v>
      </c>
      <c r="G1276" s="114"/>
    </row>
    <row r="1277" spans="1:7" ht="30" x14ac:dyDescent="0.25">
      <c r="A1277" s="447">
        <v>758</v>
      </c>
      <c r="B1277" s="448" t="s">
        <v>890</v>
      </c>
      <c r="C1277" s="187" t="s">
        <v>1926</v>
      </c>
      <c r="D1277" s="447" t="s">
        <v>891</v>
      </c>
      <c r="E1277" s="451"/>
      <c r="F1277" s="450">
        <v>20000000</v>
      </c>
      <c r="G1277" s="114"/>
    </row>
    <row r="1278" spans="1:7" ht="30" x14ac:dyDescent="0.25">
      <c r="A1278" s="447">
        <v>759</v>
      </c>
      <c r="B1278" s="448" t="s">
        <v>277</v>
      </c>
      <c r="C1278" s="187" t="s">
        <v>1926</v>
      </c>
      <c r="D1278" s="447" t="s">
        <v>892</v>
      </c>
      <c r="E1278" s="449"/>
      <c r="F1278" s="450">
        <v>20000000</v>
      </c>
      <c r="G1278" s="114"/>
    </row>
    <row r="1279" spans="1:7" ht="30" x14ac:dyDescent="0.25">
      <c r="A1279" s="447">
        <v>760</v>
      </c>
      <c r="B1279" s="448" t="s">
        <v>265</v>
      </c>
      <c r="C1279" s="187" t="s">
        <v>1926</v>
      </c>
      <c r="D1279" s="447" t="s">
        <v>892</v>
      </c>
      <c r="E1279" s="449"/>
      <c r="F1279" s="450">
        <v>20000000</v>
      </c>
      <c r="G1279" s="114"/>
    </row>
    <row r="1280" spans="1:7" ht="30" x14ac:dyDescent="0.25">
      <c r="A1280" s="447">
        <v>761</v>
      </c>
      <c r="B1280" s="448" t="s">
        <v>827</v>
      </c>
      <c r="C1280" s="187" t="s">
        <v>1926</v>
      </c>
      <c r="D1280" s="447" t="s">
        <v>891</v>
      </c>
      <c r="E1280" s="449"/>
      <c r="F1280" s="450">
        <v>20000000</v>
      </c>
      <c r="G1280" s="114"/>
    </row>
    <row r="1281" spans="1:7" ht="30" x14ac:dyDescent="0.25">
      <c r="A1281" s="447">
        <v>762</v>
      </c>
      <c r="B1281" s="448" t="s">
        <v>834</v>
      </c>
      <c r="C1281" s="187" t="s">
        <v>1926</v>
      </c>
      <c r="D1281" s="447" t="s">
        <v>893</v>
      </c>
      <c r="E1281" s="449"/>
      <c r="F1281" s="450">
        <v>20000000</v>
      </c>
      <c r="G1281" s="114"/>
    </row>
    <row r="1282" spans="1:7" ht="30" x14ac:dyDescent="0.25">
      <c r="A1282" s="447">
        <v>763</v>
      </c>
      <c r="B1282" s="448" t="s">
        <v>894</v>
      </c>
      <c r="C1282" s="187" t="s">
        <v>1926</v>
      </c>
      <c r="D1282" s="447" t="s">
        <v>895</v>
      </c>
      <c r="E1282" s="451"/>
      <c r="F1282" s="450">
        <v>20000000</v>
      </c>
      <c r="G1282" s="114"/>
    </row>
    <row r="1283" spans="1:7" ht="30" x14ac:dyDescent="0.25">
      <c r="A1283" s="447">
        <v>764</v>
      </c>
      <c r="B1283" s="448" t="s">
        <v>896</v>
      </c>
      <c r="C1283" s="187" t="s">
        <v>1926</v>
      </c>
      <c r="D1283" s="447" t="s">
        <v>897</v>
      </c>
      <c r="E1283" s="449"/>
      <c r="F1283" s="450">
        <v>20000000</v>
      </c>
      <c r="G1283" s="114"/>
    </row>
    <row r="1284" spans="1:7" ht="30" x14ac:dyDescent="0.25">
      <c r="A1284" s="447">
        <v>765</v>
      </c>
      <c r="B1284" s="448" t="s">
        <v>898</v>
      </c>
      <c r="C1284" s="187" t="s">
        <v>1928</v>
      </c>
      <c r="D1284" s="447" t="s">
        <v>899</v>
      </c>
      <c r="E1284" s="449"/>
      <c r="F1284" s="450">
        <v>20000000</v>
      </c>
      <c r="G1284" s="114"/>
    </row>
    <row r="1285" spans="1:7" ht="15.75" x14ac:dyDescent="0.25">
      <c r="A1285" s="452" t="s">
        <v>1365</v>
      </c>
      <c r="B1285" s="453" t="s">
        <v>1363</v>
      </c>
      <c r="C1285" s="187"/>
      <c r="D1285" s="447"/>
      <c r="E1285" s="446">
        <f>SUM(E1286:E1296)</f>
        <v>0</v>
      </c>
      <c r="F1285" s="446">
        <f>SUM(F1286:F1296)</f>
        <v>220000000</v>
      </c>
      <c r="G1285" s="114"/>
    </row>
    <row r="1286" spans="1:7" ht="15.75" x14ac:dyDescent="0.25">
      <c r="A1286" s="454">
        <v>766</v>
      </c>
      <c r="B1286" s="455" t="s">
        <v>900</v>
      </c>
      <c r="C1286" s="187" t="s">
        <v>1923</v>
      </c>
      <c r="D1286" s="454" t="s">
        <v>901</v>
      </c>
      <c r="E1286" s="456"/>
      <c r="F1286" s="456">
        <v>20000000</v>
      </c>
      <c r="G1286" s="114"/>
    </row>
    <row r="1287" spans="1:7" ht="15.75" x14ac:dyDescent="0.25">
      <c r="A1287" s="454">
        <v>767</v>
      </c>
      <c r="B1287" s="455" t="s">
        <v>902</v>
      </c>
      <c r="C1287" s="187" t="s">
        <v>1923</v>
      </c>
      <c r="D1287" s="454" t="s">
        <v>903</v>
      </c>
      <c r="E1287" s="456"/>
      <c r="F1287" s="456">
        <v>20000000</v>
      </c>
      <c r="G1287" s="114"/>
    </row>
    <row r="1288" spans="1:7" ht="30" x14ac:dyDescent="0.25">
      <c r="A1288" s="454">
        <v>768</v>
      </c>
      <c r="B1288" s="455" t="s">
        <v>904</v>
      </c>
      <c r="C1288" s="187" t="s">
        <v>1926</v>
      </c>
      <c r="D1288" s="454" t="s">
        <v>905</v>
      </c>
      <c r="E1288" s="456"/>
      <c r="F1288" s="456">
        <v>20000000</v>
      </c>
      <c r="G1288" s="114"/>
    </row>
    <row r="1289" spans="1:7" ht="30" x14ac:dyDescent="0.25">
      <c r="A1289" s="454">
        <v>769</v>
      </c>
      <c r="B1289" s="455" t="s">
        <v>906</v>
      </c>
      <c r="C1289" s="187" t="s">
        <v>1926</v>
      </c>
      <c r="D1289" s="454" t="s">
        <v>907</v>
      </c>
      <c r="E1289" s="456"/>
      <c r="F1289" s="456">
        <v>20000000</v>
      </c>
      <c r="G1289" s="114"/>
    </row>
    <row r="1290" spans="1:7" ht="30" x14ac:dyDescent="0.25">
      <c r="A1290" s="454">
        <v>770</v>
      </c>
      <c r="B1290" s="455" t="s">
        <v>908</v>
      </c>
      <c r="C1290" s="187" t="s">
        <v>1926</v>
      </c>
      <c r="D1290" s="454" t="s">
        <v>909</v>
      </c>
      <c r="E1290" s="456"/>
      <c r="F1290" s="456">
        <v>20000000</v>
      </c>
      <c r="G1290" s="114"/>
    </row>
    <row r="1291" spans="1:7" ht="30" x14ac:dyDescent="0.25">
      <c r="A1291" s="454">
        <v>771</v>
      </c>
      <c r="B1291" s="455" t="s">
        <v>910</v>
      </c>
      <c r="C1291" s="187" t="s">
        <v>1926</v>
      </c>
      <c r="D1291" s="454" t="s">
        <v>911</v>
      </c>
      <c r="E1291" s="456"/>
      <c r="F1291" s="456">
        <v>20000000</v>
      </c>
      <c r="G1291" s="114"/>
    </row>
    <row r="1292" spans="1:7" ht="30" x14ac:dyDescent="0.25">
      <c r="A1292" s="454">
        <v>772</v>
      </c>
      <c r="B1292" s="455" t="s">
        <v>912</v>
      </c>
      <c r="C1292" s="187" t="s">
        <v>1926</v>
      </c>
      <c r="D1292" s="454" t="s">
        <v>903</v>
      </c>
      <c r="E1292" s="456"/>
      <c r="F1292" s="456">
        <v>20000000</v>
      </c>
      <c r="G1292" s="114"/>
    </row>
    <row r="1293" spans="1:7" ht="30" x14ac:dyDescent="0.25">
      <c r="A1293" s="454">
        <v>773</v>
      </c>
      <c r="B1293" s="455" t="s">
        <v>913</v>
      </c>
      <c r="C1293" s="187" t="s">
        <v>1926</v>
      </c>
      <c r="D1293" s="454" t="s">
        <v>901</v>
      </c>
      <c r="E1293" s="456"/>
      <c r="F1293" s="456">
        <v>20000000</v>
      </c>
      <c r="G1293" s="114"/>
    </row>
    <row r="1294" spans="1:7" ht="30" x14ac:dyDescent="0.25">
      <c r="A1294" s="454">
        <v>774</v>
      </c>
      <c r="B1294" s="455" t="s">
        <v>914</v>
      </c>
      <c r="C1294" s="187" t="s">
        <v>1926</v>
      </c>
      <c r="D1294" s="454" t="s">
        <v>915</v>
      </c>
      <c r="E1294" s="456"/>
      <c r="F1294" s="456">
        <v>20000000</v>
      </c>
      <c r="G1294" s="114"/>
    </row>
    <row r="1295" spans="1:7" ht="30" x14ac:dyDescent="0.25">
      <c r="A1295" s="454">
        <v>775</v>
      </c>
      <c r="B1295" s="455" t="s">
        <v>916</v>
      </c>
      <c r="C1295" s="187" t="s">
        <v>1926</v>
      </c>
      <c r="D1295" s="454" t="s">
        <v>917</v>
      </c>
      <c r="E1295" s="456"/>
      <c r="F1295" s="456">
        <v>20000000</v>
      </c>
      <c r="G1295" s="114"/>
    </row>
    <row r="1296" spans="1:7" ht="23.25" customHeight="1" x14ac:dyDescent="0.25">
      <c r="A1296" s="454">
        <v>776</v>
      </c>
      <c r="B1296" s="455" t="s">
        <v>53</v>
      </c>
      <c r="C1296" s="187" t="s">
        <v>1924</v>
      </c>
      <c r="D1296" s="454" t="s">
        <v>918</v>
      </c>
      <c r="E1296" s="456"/>
      <c r="F1296" s="456">
        <v>20000000</v>
      </c>
      <c r="G1296" s="114"/>
    </row>
    <row r="1297" spans="1:7" ht="26.25" customHeight="1" x14ac:dyDescent="0.25">
      <c r="A1297" s="457" t="s">
        <v>1366</v>
      </c>
      <c r="B1297" s="458" t="s">
        <v>1367</v>
      </c>
      <c r="C1297" s="187"/>
      <c r="D1297" s="454"/>
      <c r="E1297" s="459">
        <f>SUM(E1298:E1352)</f>
        <v>0</v>
      </c>
      <c r="F1297" s="459">
        <f>SUM(F1298:F1352)</f>
        <v>1100000000</v>
      </c>
      <c r="G1297" s="114"/>
    </row>
    <row r="1298" spans="1:7" ht="30" x14ac:dyDescent="0.25">
      <c r="A1298" s="173">
        <v>777</v>
      </c>
      <c r="B1298" s="199" t="s">
        <v>919</v>
      </c>
      <c r="C1298" s="187" t="s">
        <v>1926</v>
      </c>
      <c r="D1298" s="173" t="s">
        <v>920</v>
      </c>
      <c r="E1298" s="247"/>
      <c r="F1298" s="247">
        <v>20000000</v>
      </c>
      <c r="G1298" s="460"/>
    </row>
    <row r="1299" spans="1:7" ht="30" x14ac:dyDescent="0.25">
      <c r="A1299" s="173">
        <v>778</v>
      </c>
      <c r="B1299" s="461" t="s">
        <v>1264</v>
      </c>
      <c r="C1299" s="187" t="s">
        <v>1926</v>
      </c>
      <c r="D1299" s="173" t="s">
        <v>921</v>
      </c>
      <c r="E1299" s="247"/>
      <c r="F1299" s="247">
        <v>20000000</v>
      </c>
      <c r="G1299" s="460" t="s">
        <v>1914</v>
      </c>
    </row>
    <row r="1300" spans="1:7" ht="31.5" x14ac:dyDescent="0.25">
      <c r="A1300" s="173">
        <v>779</v>
      </c>
      <c r="B1300" s="461" t="s">
        <v>1265</v>
      </c>
      <c r="C1300" s="187" t="s">
        <v>1926</v>
      </c>
      <c r="D1300" s="173" t="s">
        <v>922</v>
      </c>
      <c r="E1300" s="247"/>
      <c r="F1300" s="247">
        <v>20000000</v>
      </c>
      <c r="G1300" s="460" t="s">
        <v>1914</v>
      </c>
    </row>
    <row r="1301" spans="1:7" ht="30" x14ac:dyDescent="0.25">
      <c r="A1301" s="173">
        <v>780</v>
      </c>
      <c r="B1301" s="199" t="s">
        <v>923</v>
      </c>
      <c r="C1301" s="187" t="s">
        <v>1926</v>
      </c>
      <c r="D1301" s="173" t="s">
        <v>924</v>
      </c>
      <c r="E1301" s="247"/>
      <c r="F1301" s="247">
        <v>20000000</v>
      </c>
      <c r="G1301" s="460"/>
    </row>
    <row r="1302" spans="1:7" ht="30" x14ac:dyDescent="0.25">
      <c r="A1302" s="173">
        <v>781</v>
      </c>
      <c r="B1302" s="199" t="s">
        <v>925</v>
      </c>
      <c r="C1302" s="187" t="s">
        <v>1926</v>
      </c>
      <c r="D1302" s="173" t="s">
        <v>926</v>
      </c>
      <c r="E1302" s="247"/>
      <c r="F1302" s="247">
        <v>20000000</v>
      </c>
      <c r="G1302" s="460"/>
    </row>
    <row r="1303" spans="1:7" ht="30" x14ac:dyDescent="0.25">
      <c r="A1303" s="173">
        <v>782</v>
      </c>
      <c r="B1303" s="461" t="s">
        <v>1266</v>
      </c>
      <c r="C1303" s="187" t="s">
        <v>1926</v>
      </c>
      <c r="D1303" s="173" t="s">
        <v>922</v>
      </c>
      <c r="E1303" s="247"/>
      <c r="F1303" s="247">
        <v>20000000</v>
      </c>
      <c r="G1303" s="460" t="s">
        <v>1914</v>
      </c>
    </row>
    <row r="1304" spans="1:7" ht="30" x14ac:dyDescent="0.25">
      <c r="A1304" s="173">
        <v>783</v>
      </c>
      <c r="B1304" s="461" t="s">
        <v>1321</v>
      </c>
      <c r="C1304" s="187" t="s">
        <v>1926</v>
      </c>
      <c r="D1304" s="173" t="s">
        <v>921</v>
      </c>
      <c r="E1304" s="247"/>
      <c r="F1304" s="247">
        <v>20000000</v>
      </c>
      <c r="G1304" s="460" t="s">
        <v>1914</v>
      </c>
    </row>
    <row r="1305" spans="1:7" ht="30" x14ac:dyDescent="0.25">
      <c r="A1305" s="173">
        <v>784</v>
      </c>
      <c r="B1305" s="199" t="s">
        <v>927</v>
      </c>
      <c r="C1305" s="187" t="s">
        <v>1926</v>
      </c>
      <c r="D1305" s="173" t="s">
        <v>928</v>
      </c>
      <c r="E1305" s="247"/>
      <c r="F1305" s="247">
        <v>20000000</v>
      </c>
      <c r="G1305" s="460"/>
    </row>
    <row r="1306" spans="1:7" ht="30" x14ac:dyDescent="0.25">
      <c r="A1306" s="173">
        <v>785</v>
      </c>
      <c r="B1306" s="199" t="s">
        <v>929</v>
      </c>
      <c r="C1306" s="187" t="s">
        <v>1926</v>
      </c>
      <c r="D1306" s="173" t="s">
        <v>930</v>
      </c>
      <c r="E1306" s="247"/>
      <c r="F1306" s="247">
        <v>20000000</v>
      </c>
      <c r="G1306" s="460"/>
    </row>
    <row r="1307" spans="1:7" ht="30" x14ac:dyDescent="0.25">
      <c r="A1307" s="173">
        <v>786</v>
      </c>
      <c r="B1307" s="199" t="s">
        <v>931</v>
      </c>
      <c r="C1307" s="187" t="s">
        <v>1926</v>
      </c>
      <c r="D1307" s="173" t="s">
        <v>930</v>
      </c>
      <c r="E1307" s="247"/>
      <c r="F1307" s="247">
        <v>20000000</v>
      </c>
      <c r="G1307" s="460"/>
    </row>
    <row r="1308" spans="1:7" ht="31.5" x14ac:dyDescent="0.25">
      <c r="A1308" s="173">
        <v>787</v>
      </c>
      <c r="B1308" s="461" t="s">
        <v>1320</v>
      </c>
      <c r="C1308" s="187" t="s">
        <v>1926</v>
      </c>
      <c r="D1308" s="173" t="s">
        <v>932</v>
      </c>
      <c r="E1308" s="247"/>
      <c r="F1308" s="247">
        <v>20000000</v>
      </c>
      <c r="G1308" s="460" t="s">
        <v>1914</v>
      </c>
    </row>
    <row r="1309" spans="1:7" ht="30" x14ac:dyDescent="0.25">
      <c r="A1309" s="173">
        <v>788</v>
      </c>
      <c r="B1309" s="199" t="s">
        <v>933</v>
      </c>
      <c r="C1309" s="187" t="s">
        <v>1926</v>
      </c>
      <c r="D1309" s="173" t="s">
        <v>926</v>
      </c>
      <c r="E1309" s="247"/>
      <c r="F1309" s="247">
        <v>20000000</v>
      </c>
      <c r="G1309" s="460"/>
    </row>
    <row r="1310" spans="1:7" ht="30" x14ac:dyDescent="0.25">
      <c r="A1310" s="173">
        <v>789</v>
      </c>
      <c r="B1310" s="199" t="s">
        <v>934</v>
      </c>
      <c r="C1310" s="187" t="s">
        <v>1926</v>
      </c>
      <c r="D1310" s="173" t="s">
        <v>928</v>
      </c>
      <c r="E1310" s="247"/>
      <c r="F1310" s="247">
        <v>20000000</v>
      </c>
      <c r="G1310" s="460"/>
    </row>
    <row r="1311" spans="1:7" ht="30" x14ac:dyDescent="0.25">
      <c r="A1311" s="173">
        <v>790</v>
      </c>
      <c r="B1311" s="199" t="s">
        <v>935</v>
      </c>
      <c r="C1311" s="187" t="s">
        <v>1926</v>
      </c>
      <c r="D1311" s="173" t="s">
        <v>936</v>
      </c>
      <c r="E1311" s="247"/>
      <c r="F1311" s="247">
        <v>20000000</v>
      </c>
      <c r="G1311" s="460"/>
    </row>
    <row r="1312" spans="1:7" ht="30" x14ac:dyDescent="0.25">
      <c r="A1312" s="173">
        <v>791</v>
      </c>
      <c r="B1312" s="461" t="s">
        <v>1319</v>
      </c>
      <c r="C1312" s="187" t="s">
        <v>1926</v>
      </c>
      <c r="D1312" s="173" t="s">
        <v>937</v>
      </c>
      <c r="E1312" s="247"/>
      <c r="F1312" s="247">
        <v>20000000</v>
      </c>
      <c r="G1312" s="460" t="s">
        <v>1914</v>
      </c>
    </row>
    <row r="1313" spans="1:7" ht="30" x14ac:dyDescent="0.25">
      <c r="A1313" s="173">
        <v>792</v>
      </c>
      <c r="B1313" s="199" t="s">
        <v>938</v>
      </c>
      <c r="C1313" s="187" t="s">
        <v>1926</v>
      </c>
      <c r="D1313" s="173" t="s">
        <v>939</v>
      </c>
      <c r="E1313" s="247"/>
      <c r="F1313" s="247">
        <v>20000000</v>
      </c>
      <c r="G1313" s="460"/>
    </row>
    <row r="1314" spans="1:7" ht="30" x14ac:dyDescent="0.25">
      <c r="A1314" s="173">
        <v>793</v>
      </c>
      <c r="B1314" s="199" t="s">
        <v>940</v>
      </c>
      <c r="C1314" s="187" t="s">
        <v>1926</v>
      </c>
      <c r="D1314" s="173" t="s">
        <v>941</v>
      </c>
      <c r="E1314" s="247"/>
      <c r="F1314" s="247">
        <v>20000000</v>
      </c>
      <c r="G1314" s="460"/>
    </row>
    <row r="1315" spans="1:7" ht="30" x14ac:dyDescent="0.25">
      <c r="A1315" s="173">
        <v>794</v>
      </c>
      <c r="B1315" s="199" t="s">
        <v>942</v>
      </c>
      <c r="C1315" s="187" t="s">
        <v>1926</v>
      </c>
      <c r="D1315" s="173" t="s">
        <v>922</v>
      </c>
      <c r="E1315" s="247"/>
      <c r="F1315" s="247">
        <v>20000000</v>
      </c>
      <c r="G1315" s="460"/>
    </row>
    <row r="1316" spans="1:7" ht="30" x14ac:dyDescent="0.25">
      <c r="A1316" s="173">
        <v>795</v>
      </c>
      <c r="B1316" s="199" t="s">
        <v>943</v>
      </c>
      <c r="C1316" s="187" t="s">
        <v>1926</v>
      </c>
      <c r="D1316" s="173" t="s">
        <v>928</v>
      </c>
      <c r="E1316" s="247"/>
      <c r="F1316" s="247">
        <v>20000000</v>
      </c>
      <c r="G1316" s="460"/>
    </row>
    <row r="1317" spans="1:7" ht="30" x14ac:dyDescent="0.25">
      <c r="A1317" s="173">
        <v>796</v>
      </c>
      <c r="B1317" s="199" t="s">
        <v>944</v>
      </c>
      <c r="C1317" s="187" t="s">
        <v>1926</v>
      </c>
      <c r="D1317" s="173" t="s">
        <v>937</v>
      </c>
      <c r="E1317" s="247"/>
      <c r="F1317" s="247">
        <v>20000000</v>
      </c>
      <c r="G1317" s="460"/>
    </row>
    <row r="1318" spans="1:7" ht="30" x14ac:dyDescent="0.25">
      <c r="A1318" s="173">
        <v>797</v>
      </c>
      <c r="B1318" s="199" t="s">
        <v>945</v>
      </c>
      <c r="C1318" s="187" t="s">
        <v>1926</v>
      </c>
      <c r="D1318" s="173" t="s">
        <v>928</v>
      </c>
      <c r="E1318" s="247"/>
      <c r="F1318" s="247">
        <v>20000000</v>
      </c>
      <c r="G1318" s="460"/>
    </row>
    <row r="1319" spans="1:7" ht="30" x14ac:dyDescent="0.25">
      <c r="A1319" s="173">
        <v>798</v>
      </c>
      <c r="B1319" s="199" t="s">
        <v>946</v>
      </c>
      <c r="C1319" s="187" t="s">
        <v>1926</v>
      </c>
      <c r="D1319" s="173" t="s">
        <v>937</v>
      </c>
      <c r="E1319" s="247"/>
      <c r="F1319" s="247">
        <v>20000000</v>
      </c>
      <c r="G1319" s="460"/>
    </row>
    <row r="1320" spans="1:7" ht="30" x14ac:dyDescent="0.25">
      <c r="A1320" s="173">
        <v>799</v>
      </c>
      <c r="B1320" s="199" t="s">
        <v>947</v>
      </c>
      <c r="C1320" s="187" t="s">
        <v>1926</v>
      </c>
      <c r="D1320" s="173" t="s">
        <v>948</v>
      </c>
      <c r="E1320" s="247"/>
      <c r="F1320" s="247">
        <v>20000000</v>
      </c>
      <c r="G1320" s="460"/>
    </row>
    <row r="1321" spans="1:7" ht="15.75" x14ac:dyDescent="0.25">
      <c r="A1321" s="173">
        <v>800</v>
      </c>
      <c r="B1321" s="199" t="s">
        <v>949</v>
      </c>
      <c r="C1321" s="187" t="s">
        <v>1923</v>
      </c>
      <c r="D1321" s="173" t="s">
        <v>932</v>
      </c>
      <c r="E1321" s="247"/>
      <c r="F1321" s="247">
        <v>20000000</v>
      </c>
      <c r="G1321" s="460"/>
    </row>
    <row r="1322" spans="1:7" ht="30" x14ac:dyDescent="0.25">
      <c r="A1322" s="173">
        <v>801</v>
      </c>
      <c r="B1322" s="199" t="s">
        <v>950</v>
      </c>
      <c r="C1322" s="187" t="s">
        <v>1926</v>
      </c>
      <c r="D1322" s="173" t="s">
        <v>948</v>
      </c>
      <c r="E1322" s="247"/>
      <c r="F1322" s="247">
        <v>20000000</v>
      </c>
      <c r="G1322" s="460"/>
    </row>
    <row r="1323" spans="1:7" ht="30" x14ac:dyDescent="0.25">
      <c r="A1323" s="173">
        <v>802</v>
      </c>
      <c r="B1323" s="199" t="s">
        <v>951</v>
      </c>
      <c r="C1323" s="187" t="s">
        <v>1926</v>
      </c>
      <c r="D1323" s="173" t="s">
        <v>922</v>
      </c>
      <c r="E1323" s="247"/>
      <c r="F1323" s="247">
        <v>20000000</v>
      </c>
      <c r="G1323" s="460"/>
    </row>
    <row r="1324" spans="1:7" ht="30" x14ac:dyDescent="0.25">
      <c r="A1324" s="173">
        <v>803</v>
      </c>
      <c r="B1324" s="199" t="s">
        <v>952</v>
      </c>
      <c r="C1324" s="187" t="s">
        <v>1926</v>
      </c>
      <c r="D1324" s="173" t="s">
        <v>937</v>
      </c>
      <c r="E1324" s="247"/>
      <c r="F1324" s="247">
        <v>20000000</v>
      </c>
      <c r="G1324" s="460"/>
    </row>
    <row r="1325" spans="1:7" ht="30" x14ac:dyDescent="0.25">
      <c r="A1325" s="173">
        <v>804</v>
      </c>
      <c r="B1325" s="199" t="s">
        <v>953</v>
      </c>
      <c r="C1325" s="187" t="s">
        <v>1926</v>
      </c>
      <c r="D1325" s="173" t="s">
        <v>922</v>
      </c>
      <c r="E1325" s="247"/>
      <c r="F1325" s="247">
        <v>20000000</v>
      </c>
      <c r="G1325" s="460"/>
    </row>
    <row r="1326" spans="1:7" ht="30" x14ac:dyDescent="0.25">
      <c r="A1326" s="173">
        <v>805</v>
      </c>
      <c r="B1326" s="199" t="s">
        <v>954</v>
      </c>
      <c r="C1326" s="187" t="s">
        <v>1926</v>
      </c>
      <c r="D1326" s="173" t="s">
        <v>922</v>
      </c>
      <c r="E1326" s="247"/>
      <c r="F1326" s="247">
        <v>20000000</v>
      </c>
      <c r="G1326" s="460"/>
    </row>
    <row r="1327" spans="1:7" ht="30" x14ac:dyDescent="0.25">
      <c r="A1327" s="173">
        <v>806</v>
      </c>
      <c r="B1327" s="199" t="s">
        <v>955</v>
      </c>
      <c r="C1327" s="187" t="s">
        <v>1926</v>
      </c>
      <c r="D1327" s="173" t="s">
        <v>937</v>
      </c>
      <c r="E1327" s="247"/>
      <c r="F1327" s="247">
        <v>20000000</v>
      </c>
      <c r="G1327" s="460"/>
    </row>
    <row r="1328" spans="1:7" ht="30" x14ac:dyDescent="0.25">
      <c r="A1328" s="173">
        <v>807</v>
      </c>
      <c r="B1328" s="461" t="s">
        <v>1318</v>
      </c>
      <c r="C1328" s="187" t="s">
        <v>1926</v>
      </c>
      <c r="D1328" s="173" t="s">
        <v>937</v>
      </c>
      <c r="E1328" s="247"/>
      <c r="F1328" s="247">
        <v>20000000</v>
      </c>
      <c r="G1328" s="460" t="s">
        <v>1914</v>
      </c>
    </row>
    <row r="1329" spans="1:7" ht="30" x14ac:dyDescent="0.25">
      <c r="A1329" s="173">
        <v>808</v>
      </c>
      <c r="B1329" s="199" t="s">
        <v>956</v>
      </c>
      <c r="C1329" s="187" t="s">
        <v>1926</v>
      </c>
      <c r="D1329" s="173" t="s">
        <v>920</v>
      </c>
      <c r="E1329" s="247"/>
      <c r="F1329" s="247">
        <v>20000000</v>
      </c>
      <c r="G1329" s="460"/>
    </row>
    <row r="1330" spans="1:7" ht="31.5" x14ac:dyDescent="0.25">
      <c r="A1330" s="173">
        <v>809</v>
      </c>
      <c r="B1330" s="461" t="s">
        <v>1317</v>
      </c>
      <c r="C1330" s="187" t="s">
        <v>1926</v>
      </c>
      <c r="D1330" s="173" t="s">
        <v>957</v>
      </c>
      <c r="E1330" s="247"/>
      <c r="F1330" s="247">
        <v>20000000</v>
      </c>
      <c r="G1330" s="460" t="s">
        <v>1914</v>
      </c>
    </row>
    <row r="1331" spans="1:7" ht="30" x14ac:dyDescent="0.25">
      <c r="A1331" s="173">
        <v>810</v>
      </c>
      <c r="B1331" s="199" t="s">
        <v>958</v>
      </c>
      <c r="C1331" s="187" t="s">
        <v>1926</v>
      </c>
      <c r="D1331" s="173" t="s">
        <v>937</v>
      </c>
      <c r="E1331" s="247"/>
      <c r="F1331" s="247">
        <v>20000000</v>
      </c>
      <c r="G1331" s="460"/>
    </row>
    <row r="1332" spans="1:7" ht="30" x14ac:dyDescent="0.25">
      <c r="A1332" s="173">
        <v>811</v>
      </c>
      <c r="B1332" s="461" t="s">
        <v>1316</v>
      </c>
      <c r="C1332" s="187" t="s">
        <v>1926</v>
      </c>
      <c r="D1332" s="173" t="s">
        <v>937</v>
      </c>
      <c r="E1332" s="247"/>
      <c r="F1332" s="247">
        <v>20000000</v>
      </c>
      <c r="G1332" s="460" t="s">
        <v>1914</v>
      </c>
    </row>
    <row r="1333" spans="1:7" ht="30" x14ac:dyDescent="0.25">
      <c r="A1333" s="173">
        <v>812</v>
      </c>
      <c r="B1333" s="199" t="s">
        <v>959</v>
      </c>
      <c r="C1333" s="187" t="s">
        <v>1926</v>
      </c>
      <c r="D1333" s="173" t="s">
        <v>922</v>
      </c>
      <c r="E1333" s="247"/>
      <c r="F1333" s="247">
        <v>20000000</v>
      </c>
      <c r="G1333" s="460"/>
    </row>
    <row r="1334" spans="1:7" ht="30" x14ac:dyDescent="0.25">
      <c r="A1334" s="173">
        <v>813</v>
      </c>
      <c r="B1334" s="199" t="s">
        <v>960</v>
      </c>
      <c r="C1334" s="187" t="s">
        <v>1926</v>
      </c>
      <c r="D1334" s="173" t="s">
        <v>922</v>
      </c>
      <c r="E1334" s="247"/>
      <c r="F1334" s="247">
        <v>20000000</v>
      </c>
      <c r="G1334" s="460"/>
    </row>
    <row r="1335" spans="1:7" ht="30" x14ac:dyDescent="0.25">
      <c r="A1335" s="173">
        <v>814</v>
      </c>
      <c r="B1335" s="461" t="s">
        <v>1314</v>
      </c>
      <c r="C1335" s="187" t="s">
        <v>1926</v>
      </c>
      <c r="D1335" s="173" t="s">
        <v>961</v>
      </c>
      <c r="E1335" s="247"/>
      <c r="F1335" s="247">
        <v>20000000</v>
      </c>
      <c r="G1335" s="460" t="s">
        <v>1914</v>
      </c>
    </row>
    <row r="1336" spans="1:7" ht="30" x14ac:dyDescent="0.25">
      <c r="A1336" s="173">
        <v>815</v>
      </c>
      <c r="B1336" s="199" t="s">
        <v>962</v>
      </c>
      <c r="C1336" s="187" t="s">
        <v>1926</v>
      </c>
      <c r="D1336" s="173" t="s">
        <v>930</v>
      </c>
      <c r="E1336" s="247"/>
      <c r="F1336" s="247">
        <v>20000000</v>
      </c>
      <c r="G1336" s="460"/>
    </row>
    <row r="1337" spans="1:7" ht="30" x14ac:dyDescent="0.25">
      <c r="A1337" s="173">
        <v>816</v>
      </c>
      <c r="B1337" s="199" t="s">
        <v>963</v>
      </c>
      <c r="C1337" s="187" t="s">
        <v>1926</v>
      </c>
      <c r="D1337" s="173" t="s">
        <v>964</v>
      </c>
      <c r="E1337" s="247"/>
      <c r="F1337" s="247">
        <v>20000000</v>
      </c>
      <c r="G1337" s="460"/>
    </row>
    <row r="1338" spans="1:7" ht="30" x14ac:dyDescent="0.25">
      <c r="A1338" s="173">
        <v>817</v>
      </c>
      <c r="B1338" s="199" t="s">
        <v>965</v>
      </c>
      <c r="C1338" s="187" t="s">
        <v>1926</v>
      </c>
      <c r="D1338" s="173" t="s">
        <v>966</v>
      </c>
      <c r="E1338" s="247"/>
      <c r="F1338" s="247">
        <v>20000000</v>
      </c>
      <c r="G1338" s="460"/>
    </row>
    <row r="1339" spans="1:7" ht="30" x14ac:dyDescent="0.25">
      <c r="A1339" s="173">
        <v>818</v>
      </c>
      <c r="B1339" s="199" t="s">
        <v>967</v>
      </c>
      <c r="C1339" s="187" t="s">
        <v>1926</v>
      </c>
      <c r="D1339" s="173" t="s">
        <v>930</v>
      </c>
      <c r="E1339" s="247"/>
      <c r="F1339" s="247">
        <v>20000000</v>
      </c>
      <c r="G1339" s="460"/>
    </row>
    <row r="1340" spans="1:7" ht="15.75" x14ac:dyDescent="0.25">
      <c r="A1340" s="173">
        <v>819</v>
      </c>
      <c r="B1340" s="461" t="s">
        <v>1315</v>
      </c>
      <c r="C1340" s="187" t="s">
        <v>1923</v>
      </c>
      <c r="D1340" s="173" t="s">
        <v>968</v>
      </c>
      <c r="E1340" s="247"/>
      <c r="F1340" s="247">
        <v>20000000</v>
      </c>
      <c r="G1340" s="460" t="s">
        <v>1914</v>
      </c>
    </row>
    <row r="1341" spans="1:7" ht="15.75" x14ac:dyDescent="0.25">
      <c r="A1341" s="173">
        <v>820</v>
      </c>
      <c r="B1341" s="199" t="s">
        <v>969</v>
      </c>
      <c r="C1341" s="187" t="s">
        <v>1923</v>
      </c>
      <c r="D1341" s="173" t="s">
        <v>937</v>
      </c>
      <c r="E1341" s="247"/>
      <c r="F1341" s="247">
        <v>20000000</v>
      </c>
      <c r="G1341" s="460"/>
    </row>
    <row r="1342" spans="1:7" ht="15.75" x14ac:dyDescent="0.25">
      <c r="A1342" s="173">
        <v>821</v>
      </c>
      <c r="B1342" s="199" t="s">
        <v>970</v>
      </c>
      <c r="C1342" s="187" t="s">
        <v>1923</v>
      </c>
      <c r="D1342" s="173" t="s">
        <v>921</v>
      </c>
      <c r="E1342" s="247"/>
      <c r="F1342" s="247">
        <v>20000000</v>
      </c>
      <c r="G1342" s="460"/>
    </row>
    <row r="1343" spans="1:7" ht="15.75" x14ac:dyDescent="0.25">
      <c r="A1343" s="173">
        <v>822</v>
      </c>
      <c r="B1343" s="199" t="s">
        <v>971</v>
      </c>
      <c r="C1343" s="187" t="s">
        <v>1923</v>
      </c>
      <c r="D1343" s="173" t="s">
        <v>972</v>
      </c>
      <c r="E1343" s="247"/>
      <c r="F1343" s="247">
        <v>20000000</v>
      </c>
      <c r="G1343" s="460"/>
    </row>
    <row r="1344" spans="1:7" ht="15.75" x14ac:dyDescent="0.25">
      <c r="A1344" s="173">
        <v>823</v>
      </c>
      <c r="B1344" s="461" t="s">
        <v>1313</v>
      </c>
      <c r="C1344" s="187" t="s">
        <v>1921</v>
      </c>
      <c r="D1344" s="173" t="s">
        <v>928</v>
      </c>
      <c r="E1344" s="247"/>
      <c r="F1344" s="247">
        <v>20000000</v>
      </c>
      <c r="G1344" s="460"/>
    </row>
    <row r="1345" spans="1:7" ht="15.75" x14ac:dyDescent="0.25">
      <c r="A1345" s="173">
        <v>824</v>
      </c>
      <c r="B1345" s="461" t="s">
        <v>1312</v>
      </c>
      <c r="C1345" s="187" t="s">
        <v>1921</v>
      </c>
      <c r="D1345" s="173" t="s">
        <v>922</v>
      </c>
      <c r="E1345" s="247"/>
      <c r="F1345" s="247">
        <v>20000000</v>
      </c>
      <c r="G1345" s="460"/>
    </row>
    <row r="1346" spans="1:7" ht="15.75" x14ac:dyDescent="0.25">
      <c r="A1346" s="173">
        <v>825</v>
      </c>
      <c r="B1346" s="461" t="s">
        <v>1311</v>
      </c>
      <c r="C1346" s="187" t="s">
        <v>1921</v>
      </c>
      <c r="D1346" s="173" t="s">
        <v>948</v>
      </c>
      <c r="E1346" s="247"/>
      <c r="F1346" s="247">
        <v>20000000</v>
      </c>
      <c r="G1346" s="460"/>
    </row>
    <row r="1347" spans="1:7" ht="30" x14ac:dyDescent="0.25">
      <c r="A1347" s="173">
        <v>826</v>
      </c>
      <c r="B1347" s="199" t="s">
        <v>539</v>
      </c>
      <c r="C1347" s="187" t="s">
        <v>1926</v>
      </c>
      <c r="D1347" s="173" t="s">
        <v>957</v>
      </c>
      <c r="E1347" s="247"/>
      <c r="F1347" s="247">
        <v>20000000</v>
      </c>
      <c r="G1347" s="460"/>
    </row>
    <row r="1348" spans="1:7" ht="30" x14ac:dyDescent="0.25">
      <c r="A1348" s="173">
        <v>827</v>
      </c>
      <c r="B1348" s="199" t="s">
        <v>973</v>
      </c>
      <c r="C1348" s="187" t="s">
        <v>1926</v>
      </c>
      <c r="D1348" s="173" t="s">
        <v>928</v>
      </c>
      <c r="E1348" s="247"/>
      <c r="F1348" s="247">
        <v>20000000</v>
      </c>
      <c r="G1348" s="460"/>
    </row>
    <row r="1349" spans="1:7" ht="30" x14ac:dyDescent="0.25">
      <c r="A1349" s="173">
        <v>828</v>
      </c>
      <c r="B1349" s="199" t="s">
        <v>974</v>
      </c>
      <c r="C1349" s="187" t="s">
        <v>1926</v>
      </c>
      <c r="D1349" s="173" t="s">
        <v>957</v>
      </c>
      <c r="E1349" s="247"/>
      <c r="F1349" s="247">
        <v>20000000</v>
      </c>
      <c r="G1349" s="460"/>
    </row>
    <row r="1350" spans="1:7" ht="15.75" x14ac:dyDescent="0.25">
      <c r="A1350" s="173">
        <v>829</v>
      </c>
      <c r="B1350" s="461" t="s">
        <v>1310</v>
      </c>
      <c r="C1350" s="187" t="s">
        <v>1921</v>
      </c>
      <c r="D1350" s="173" t="s">
        <v>957</v>
      </c>
      <c r="E1350" s="247"/>
      <c r="F1350" s="247">
        <v>20000000</v>
      </c>
      <c r="G1350" s="460"/>
    </row>
    <row r="1351" spans="1:7" ht="24" customHeight="1" x14ac:dyDescent="0.25">
      <c r="A1351" s="173">
        <v>830</v>
      </c>
      <c r="B1351" s="186" t="s">
        <v>975</v>
      </c>
      <c r="C1351" s="187" t="s">
        <v>1921</v>
      </c>
      <c r="D1351" s="173" t="s">
        <v>937</v>
      </c>
      <c r="E1351" s="460"/>
      <c r="F1351" s="460">
        <v>20000000</v>
      </c>
      <c r="G1351" s="462"/>
    </row>
    <row r="1352" spans="1:7" ht="30" x14ac:dyDescent="0.25">
      <c r="A1352" s="173">
        <v>831</v>
      </c>
      <c r="B1352" s="192" t="s">
        <v>976</v>
      </c>
      <c r="C1352" s="187" t="s">
        <v>1926</v>
      </c>
      <c r="D1352" s="173" t="s">
        <v>922</v>
      </c>
      <c r="E1352" s="460"/>
      <c r="F1352" s="460">
        <v>20000000</v>
      </c>
      <c r="G1352" s="463"/>
    </row>
    <row r="1353" spans="1:7" ht="25.5" customHeight="1" x14ac:dyDescent="0.25">
      <c r="A1353" s="464" t="s">
        <v>1368</v>
      </c>
      <c r="B1353" s="198" t="s">
        <v>1369</v>
      </c>
      <c r="C1353" s="187"/>
      <c r="D1353" s="173"/>
      <c r="E1353" s="465">
        <f>SUM(E1354:E1379)</f>
        <v>520000000</v>
      </c>
      <c r="F1353" s="465">
        <f>SUM(F1354:F1379)</f>
        <v>260000000</v>
      </c>
      <c r="G1353" s="463"/>
    </row>
    <row r="1354" spans="1:7" ht="30" x14ac:dyDescent="0.25">
      <c r="A1354" s="173">
        <v>832</v>
      </c>
      <c r="B1354" s="199" t="s">
        <v>896</v>
      </c>
      <c r="C1354" s="187" t="s">
        <v>1926</v>
      </c>
      <c r="D1354" s="173" t="s">
        <v>977</v>
      </c>
      <c r="E1354" s="247">
        <v>40000000</v>
      </c>
      <c r="F1354" s="247"/>
      <c r="G1354" s="114"/>
    </row>
    <row r="1355" spans="1:7" ht="30" x14ac:dyDescent="0.25">
      <c r="A1355" s="173">
        <v>833</v>
      </c>
      <c r="B1355" s="199" t="s">
        <v>978</v>
      </c>
      <c r="C1355" s="187" t="s">
        <v>1926</v>
      </c>
      <c r="D1355" s="173" t="s">
        <v>829</v>
      </c>
      <c r="E1355" s="247">
        <v>40000000</v>
      </c>
      <c r="F1355" s="247"/>
      <c r="G1355" s="114"/>
    </row>
    <row r="1356" spans="1:7" ht="30" x14ac:dyDescent="0.25">
      <c r="A1356" s="173">
        <v>834</v>
      </c>
      <c r="B1356" s="461" t="s">
        <v>1309</v>
      </c>
      <c r="C1356" s="187" t="s">
        <v>1926</v>
      </c>
      <c r="D1356" s="173" t="s">
        <v>979</v>
      </c>
      <c r="E1356" s="247"/>
      <c r="F1356" s="247">
        <v>20000000</v>
      </c>
      <c r="G1356" s="94" t="s">
        <v>1914</v>
      </c>
    </row>
    <row r="1357" spans="1:7" ht="31.5" x14ac:dyDescent="0.25">
      <c r="A1357" s="173">
        <v>835</v>
      </c>
      <c r="B1357" s="461" t="s">
        <v>1308</v>
      </c>
      <c r="C1357" s="187" t="s">
        <v>1926</v>
      </c>
      <c r="D1357" s="173" t="s">
        <v>980</v>
      </c>
      <c r="E1357" s="247"/>
      <c r="F1357" s="247">
        <v>20000000</v>
      </c>
      <c r="G1357" s="94"/>
    </row>
    <row r="1358" spans="1:7" ht="30" x14ac:dyDescent="0.25">
      <c r="A1358" s="173">
        <v>836</v>
      </c>
      <c r="B1358" s="461" t="s">
        <v>1307</v>
      </c>
      <c r="C1358" s="187" t="s">
        <v>1926</v>
      </c>
      <c r="D1358" s="173" t="s">
        <v>980</v>
      </c>
      <c r="E1358" s="247"/>
      <c r="F1358" s="247">
        <v>20000000</v>
      </c>
      <c r="G1358" s="94"/>
    </row>
    <row r="1359" spans="1:7" ht="30" x14ac:dyDescent="0.25">
      <c r="A1359" s="173">
        <v>837</v>
      </c>
      <c r="B1359" s="199" t="s">
        <v>981</v>
      </c>
      <c r="C1359" s="187" t="s">
        <v>1926</v>
      </c>
      <c r="D1359" s="173" t="s">
        <v>982</v>
      </c>
      <c r="E1359" s="247">
        <v>40000000</v>
      </c>
      <c r="F1359" s="247"/>
      <c r="G1359" s="94"/>
    </row>
    <row r="1360" spans="1:7" ht="30" x14ac:dyDescent="0.25">
      <c r="A1360" s="173">
        <v>838</v>
      </c>
      <c r="B1360" s="199" t="s">
        <v>983</v>
      </c>
      <c r="C1360" s="187" t="s">
        <v>1926</v>
      </c>
      <c r="D1360" s="173" t="s">
        <v>982</v>
      </c>
      <c r="E1360" s="247">
        <v>40000000</v>
      </c>
      <c r="F1360" s="247"/>
      <c r="G1360" s="94"/>
    </row>
    <row r="1361" spans="1:7" ht="30" x14ac:dyDescent="0.25">
      <c r="A1361" s="173">
        <v>839</v>
      </c>
      <c r="B1361" s="199" t="s">
        <v>984</v>
      </c>
      <c r="C1361" s="187" t="s">
        <v>1926</v>
      </c>
      <c r="D1361" s="173" t="s">
        <v>979</v>
      </c>
      <c r="E1361" s="247"/>
      <c r="F1361" s="247">
        <v>20000000</v>
      </c>
      <c r="G1361" s="94"/>
    </row>
    <row r="1362" spans="1:7" ht="30" x14ac:dyDescent="0.25">
      <c r="A1362" s="173">
        <v>840</v>
      </c>
      <c r="B1362" s="461" t="s">
        <v>1306</v>
      </c>
      <c r="C1362" s="187" t="s">
        <v>1926</v>
      </c>
      <c r="D1362" s="173" t="s">
        <v>985</v>
      </c>
      <c r="E1362" s="247"/>
      <c r="F1362" s="247">
        <v>20000000</v>
      </c>
      <c r="G1362" s="114"/>
    </row>
    <row r="1363" spans="1:7" ht="30" x14ac:dyDescent="0.25">
      <c r="A1363" s="173">
        <v>841</v>
      </c>
      <c r="B1363" s="199" t="s">
        <v>986</v>
      </c>
      <c r="C1363" s="187" t="s">
        <v>1926</v>
      </c>
      <c r="D1363" s="173" t="s">
        <v>979</v>
      </c>
      <c r="E1363" s="247">
        <v>40000000</v>
      </c>
      <c r="F1363" s="247"/>
      <c r="G1363" s="114"/>
    </row>
    <row r="1364" spans="1:7" ht="30" x14ac:dyDescent="0.25">
      <c r="A1364" s="173">
        <v>842</v>
      </c>
      <c r="B1364" s="199" t="s">
        <v>72</v>
      </c>
      <c r="C1364" s="187" t="s">
        <v>1926</v>
      </c>
      <c r="D1364" s="173" t="s">
        <v>121</v>
      </c>
      <c r="E1364" s="247"/>
      <c r="F1364" s="247">
        <v>20000000</v>
      </c>
      <c r="G1364" s="114"/>
    </row>
    <row r="1365" spans="1:7" ht="30" x14ac:dyDescent="0.25">
      <c r="A1365" s="173">
        <v>843</v>
      </c>
      <c r="B1365" s="199" t="s">
        <v>987</v>
      </c>
      <c r="C1365" s="187" t="s">
        <v>1926</v>
      </c>
      <c r="D1365" s="173" t="s">
        <v>988</v>
      </c>
      <c r="E1365" s="247">
        <v>40000000</v>
      </c>
      <c r="F1365" s="247"/>
      <c r="G1365" s="114"/>
    </row>
    <row r="1366" spans="1:7" ht="30" x14ac:dyDescent="0.25">
      <c r="A1366" s="173">
        <v>844</v>
      </c>
      <c r="B1366" s="199" t="s">
        <v>275</v>
      </c>
      <c r="C1366" s="187" t="s">
        <v>1926</v>
      </c>
      <c r="D1366" s="173" t="s">
        <v>829</v>
      </c>
      <c r="E1366" s="247"/>
      <c r="F1366" s="247">
        <v>20000000</v>
      </c>
      <c r="G1366" s="114"/>
    </row>
    <row r="1367" spans="1:7" ht="30" x14ac:dyDescent="0.25">
      <c r="A1367" s="173">
        <v>845</v>
      </c>
      <c r="B1367" s="199" t="s">
        <v>989</v>
      </c>
      <c r="C1367" s="187" t="s">
        <v>1926</v>
      </c>
      <c r="D1367" s="173" t="s">
        <v>979</v>
      </c>
      <c r="E1367" s="247"/>
      <c r="F1367" s="247">
        <v>20000000</v>
      </c>
      <c r="G1367" s="114"/>
    </row>
    <row r="1368" spans="1:7" ht="30" x14ac:dyDescent="0.25">
      <c r="A1368" s="173">
        <v>846</v>
      </c>
      <c r="B1368" s="199" t="s">
        <v>990</v>
      </c>
      <c r="C1368" s="187" t="s">
        <v>1926</v>
      </c>
      <c r="D1368" s="173" t="s">
        <v>979</v>
      </c>
      <c r="E1368" s="247">
        <v>40000000</v>
      </c>
      <c r="F1368" s="247"/>
      <c r="G1368" s="114"/>
    </row>
    <row r="1369" spans="1:7" ht="30" x14ac:dyDescent="0.25">
      <c r="A1369" s="173">
        <v>847</v>
      </c>
      <c r="B1369" s="199" t="s">
        <v>991</v>
      </c>
      <c r="C1369" s="187" t="s">
        <v>1926</v>
      </c>
      <c r="D1369" s="173" t="s">
        <v>980</v>
      </c>
      <c r="E1369" s="247">
        <v>40000000</v>
      </c>
      <c r="F1369" s="247"/>
      <c r="G1369" s="114"/>
    </row>
    <row r="1370" spans="1:7" ht="30" x14ac:dyDescent="0.25">
      <c r="A1370" s="173">
        <v>848</v>
      </c>
      <c r="B1370" s="199" t="s">
        <v>992</v>
      </c>
      <c r="C1370" s="187" t="s">
        <v>1926</v>
      </c>
      <c r="D1370" s="173" t="s">
        <v>993</v>
      </c>
      <c r="E1370" s="247"/>
      <c r="F1370" s="247">
        <v>20000000</v>
      </c>
      <c r="G1370" s="114"/>
    </row>
    <row r="1371" spans="1:7" ht="30" x14ac:dyDescent="0.25">
      <c r="A1371" s="173">
        <v>849</v>
      </c>
      <c r="B1371" s="199" t="s">
        <v>994</v>
      </c>
      <c r="C1371" s="187" t="s">
        <v>1926</v>
      </c>
      <c r="D1371" s="173" t="s">
        <v>995</v>
      </c>
      <c r="E1371" s="247"/>
      <c r="F1371" s="247">
        <v>20000000</v>
      </c>
      <c r="G1371" s="114"/>
    </row>
    <row r="1372" spans="1:7" ht="30" x14ac:dyDescent="0.25">
      <c r="A1372" s="173">
        <v>850</v>
      </c>
      <c r="B1372" s="461" t="s">
        <v>1305</v>
      </c>
      <c r="C1372" s="187" t="s">
        <v>1926</v>
      </c>
      <c r="D1372" s="173" t="s">
        <v>996</v>
      </c>
      <c r="E1372" s="247"/>
      <c r="F1372" s="247">
        <v>20000000</v>
      </c>
      <c r="G1372" s="94" t="s">
        <v>1914</v>
      </c>
    </row>
    <row r="1373" spans="1:7" ht="30" x14ac:dyDescent="0.25">
      <c r="A1373" s="173">
        <v>851</v>
      </c>
      <c r="B1373" s="199" t="s">
        <v>997</v>
      </c>
      <c r="C1373" s="187" t="s">
        <v>1926</v>
      </c>
      <c r="D1373" s="173" t="s">
        <v>980</v>
      </c>
      <c r="E1373" s="247"/>
      <c r="F1373" s="247">
        <v>20000000</v>
      </c>
      <c r="G1373" s="94"/>
    </row>
    <row r="1374" spans="1:7" ht="30" x14ac:dyDescent="0.25">
      <c r="A1374" s="173">
        <v>852</v>
      </c>
      <c r="B1374" s="461" t="s">
        <v>1304</v>
      </c>
      <c r="C1374" s="187" t="s">
        <v>1926</v>
      </c>
      <c r="D1374" s="173" t="s">
        <v>998</v>
      </c>
      <c r="E1374" s="247"/>
      <c r="F1374" s="247">
        <v>20000000</v>
      </c>
      <c r="G1374" s="94" t="s">
        <v>1914</v>
      </c>
    </row>
    <row r="1375" spans="1:7" ht="30" x14ac:dyDescent="0.25">
      <c r="A1375" s="173">
        <v>853</v>
      </c>
      <c r="B1375" s="199" t="s">
        <v>999</v>
      </c>
      <c r="C1375" s="187" t="s">
        <v>1926</v>
      </c>
      <c r="D1375" s="173" t="s">
        <v>979</v>
      </c>
      <c r="E1375" s="247">
        <v>40000000</v>
      </c>
      <c r="F1375" s="247"/>
      <c r="G1375" s="94"/>
    </row>
    <row r="1376" spans="1:7" ht="30" x14ac:dyDescent="0.25">
      <c r="A1376" s="173">
        <v>854</v>
      </c>
      <c r="B1376" s="199" t="s">
        <v>1000</v>
      </c>
      <c r="C1376" s="187" t="s">
        <v>1926</v>
      </c>
      <c r="D1376" s="173" t="s">
        <v>996</v>
      </c>
      <c r="E1376" s="247">
        <v>40000000</v>
      </c>
      <c r="F1376" s="247"/>
      <c r="G1376" s="94"/>
    </row>
    <row r="1377" spans="1:7" ht="15.75" x14ac:dyDescent="0.25">
      <c r="A1377" s="173">
        <v>855</v>
      </c>
      <c r="B1377" s="199" t="s">
        <v>1001</v>
      </c>
      <c r="C1377" s="187" t="s">
        <v>1923</v>
      </c>
      <c r="D1377" s="173" t="s">
        <v>829</v>
      </c>
      <c r="E1377" s="247">
        <v>40000000</v>
      </c>
      <c r="F1377" s="278"/>
      <c r="G1377" s="94"/>
    </row>
    <row r="1378" spans="1:7" ht="30" x14ac:dyDescent="0.25">
      <c r="A1378" s="173">
        <v>856</v>
      </c>
      <c r="B1378" s="192" t="s">
        <v>1002</v>
      </c>
      <c r="C1378" s="187" t="s">
        <v>1926</v>
      </c>
      <c r="D1378" s="173" t="s">
        <v>891</v>
      </c>
      <c r="E1378" s="466">
        <v>40000000</v>
      </c>
      <c r="F1378" s="278"/>
      <c r="G1378" s="94"/>
    </row>
    <row r="1379" spans="1:7" ht="30" x14ac:dyDescent="0.25">
      <c r="A1379" s="173">
        <v>857</v>
      </c>
      <c r="B1379" s="192" t="s">
        <v>1003</v>
      </c>
      <c r="C1379" s="187" t="s">
        <v>1926</v>
      </c>
      <c r="D1379" s="173" t="s">
        <v>979</v>
      </c>
      <c r="E1379" s="466">
        <v>40000000</v>
      </c>
      <c r="F1379" s="278"/>
      <c r="G1379" s="94"/>
    </row>
    <row r="1380" spans="1:7" ht="24" customHeight="1" x14ac:dyDescent="0.25">
      <c r="A1380" s="464" t="s">
        <v>1370</v>
      </c>
      <c r="B1380" s="198" t="s">
        <v>1371</v>
      </c>
      <c r="C1380" s="187"/>
      <c r="D1380" s="173"/>
      <c r="E1380" s="467">
        <f>SUM(E1381:E1385)</f>
        <v>120000000</v>
      </c>
      <c r="F1380" s="467">
        <f>SUM(F1381:F1385)</f>
        <v>40000000</v>
      </c>
      <c r="G1380" s="94"/>
    </row>
    <row r="1381" spans="1:7" ht="15.75" x14ac:dyDescent="0.25">
      <c r="A1381" s="173">
        <v>858</v>
      </c>
      <c r="B1381" s="199" t="s">
        <v>1004</v>
      </c>
      <c r="C1381" s="187" t="s">
        <v>1923</v>
      </c>
      <c r="D1381" s="173" t="s">
        <v>1005</v>
      </c>
      <c r="E1381" s="247"/>
      <c r="F1381" s="247">
        <v>20000000</v>
      </c>
      <c r="G1381" s="94"/>
    </row>
    <row r="1382" spans="1:7" ht="30" x14ac:dyDescent="0.25">
      <c r="A1382" s="173">
        <v>859</v>
      </c>
      <c r="B1382" s="461" t="s">
        <v>1303</v>
      </c>
      <c r="C1382" s="187" t="s">
        <v>1926</v>
      </c>
      <c r="D1382" s="173" t="s">
        <v>1007</v>
      </c>
      <c r="E1382" s="247">
        <v>40000000</v>
      </c>
      <c r="F1382" s="247"/>
      <c r="G1382" s="94" t="s">
        <v>1914</v>
      </c>
    </row>
    <row r="1383" spans="1:7" ht="30" x14ac:dyDescent="0.25">
      <c r="A1383" s="173">
        <v>860</v>
      </c>
      <c r="B1383" s="199" t="s">
        <v>1008</v>
      </c>
      <c r="C1383" s="187" t="s">
        <v>1926</v>
      </c>
      <c r="D1383" s="173" t="s">
        <v>1009</v>
      </c>
      <c r="E1383" s="247"/>
      <c r="F1383" s="247">
        <v>20000000</v>
      </c>
      <c r="G1383" s="114"/>
    </row>
    <row r="1384" spans="1:7" ht="30" x14ac:dyDescent="0.25">
      <c r="A1384" s="173">
        <v>861</v>
      </c>
      <c r="B1384" s="199" t="s">
        <v>1010</v>
      </c>
      <c r="C1384" s="187" t="s">
        <v>1926</v>
      </c>
      <c r="D1384" s="173" t="s">
        <v>1011</v>
      </c>
      <c r="E1384" s="247">
        <v>40000000</v>
      </c>
      <c r="F1384" s="247" t="s">
        <v>1012</v>
      </c>
      <c r="G1384" s="114"/>
    </row>
    <row r="1385" spans="1:7" ht="15.75" x14ac:dyDescent="0.25">
      <c r="A1385" s="173">
        <v>862</v>
      </c>
      <c r="B1385" s="461" t="s">
        <v>1302</v>
      </c>
      <c r="C1385" s="187" t="s">
        <v>1922</v>
      </c>
      <c r="D1385" s="173" t="s">
        <v>1006</v>
      </c>
      <c r="E1385" s="268">
        <v>40000000</v>
      </c>
      <c r="F1385" s="278"/>
      <c r="G1385" s="114"/>
    </row>
    <row r="1386" spans="1:7" ht="25.5" customHeight="1" x14ac:dyDescent="0.25">
      <c r="A1386" s="464" t="s">
        <v>1372</v>
      </c>
      <c r="B1386" s="468" t="s">
        <v>1373</v>
      </c>
      <c r="C1386" s="469"/>
      <c r="D1386" s="173"/>
      <c r="E1386" s="353">
        <f>SUM(E1387:E1400)</f>
        <v>0</v>
      </c>
      <c r="F1386" s="353">
        <f>SUM(F1387:F1400)</f>
        <v>280000000</v>
      </c>
      <c r="G1386" s="114"/>
    </row>
    <row r="1387" spans="1:7" ht="30" x14ac:dyDescent="0.25">
      <c r="A1387" s="173">
        <v>863</v>
      </c>
      <c r="B1387" s="199" t="s">
        <v>1013</v>
      </c>
      <c r="C1387" s="187" t="s">
        <v>1926</v>
      </c>
      <c r="D1387" s="173" t="s">
        <v>1014</v>
      </c>
      <c r="E1387" s="247"/>
      <c r="F1387" s="247">
        <v>20000000</v>
      </c>
      <c r="G1387" s="114"/>
    </row>
    <row r="1388" spans="1:7" ht="30" x14ac:dyDescent="0.25">
      <c r="A1388" s="173">
        <v>864</v>
      </c>
      <c r="B1388" s="199" t="s">
        <v>1015</v>
      </c>
      <c r="C1388" s="187" t="s">
        <v>1926</v>
      </c>
      <c r="D1388" s="173" t="s">
        <v>1014</v>
      </c>
      <c r="E1388" s="247"/>
      <c r="F1388" s="247">
        <v>20000000</v>
      </c>
      <c r="G1388" s="114"/>
    </row>
    <row r="1389" spans="1:7" ht="30" x14ac:dyDescent="0.25">
      <c r="A1389" s="173">
        <v>865</v>
      </c>
      <c r="B1389" s="461" t="s">
        <v>1301</v>
      </c>
      <c r="C1389" s="187" t="s">
        <v>1926</v>
      </c>
      <c r="D1389" s="173" t="s">
        <v>1016</v>
      </c>
      <c r="E1389" s="247"/>
      <c r="F1389" s="247">
        <v>20000000</v>
      </c>
      <c r="G1389" s="114"/>
    </row>
    <row r="1390" spans="1:7" ht="30" x14ac:dyDescent="0.25">
      <c r="A1390" s="173">
        <v>866</v>
      </c>
      <c r="B1390" s="199" t="s">
        <v>1017</v>
      </c>
      <c r="C1390" s="187" t="s">
        <v>1926</v>
      </c>
      <c r="D1390" s="173" t="s">
        <v>1016</v>
      </c>
      <c r="E1390" s="247"/>
      <c r="F1390" s="247">
        <v>20000000</v>
      </c>
      <c r="G1390" s="94"/>
    </row>
    <row r="1391" spans="1:7" ht="31.5" x14ac:dyDescent="0.25">
      <c r="A1391" s="173">
        <v>867</v>
      </c>
      <c r="B1391" s="461" t="s">
        <v>1300</v>
      </c>
      <c r="C1391" s="187" t="s">
        <v>1926</v>
      </c>
      <c r="D1391" s="173" t="s">
        <v>1018</v>
      </c>
      <c r="E1391" s="247"/>
      <c r="F1391" s="247">
        <v>20000000</v>
      </c>
      <c r="G1391" s="94" t="s">
        <v>1914</v>
      </c>
    </row>
    <row r="1392" spans="1:7" ht="30" x14ac:dyDescent="0.25">
      <c r="A1392" s="173">
        <v>868</v>
      </c>
      <c r="B1392" s="461" t="s">
        <v>1299</v>
      </c>
      <c r="C1392" s="187" t="s">
        <v>1926</v>
      </c>
      <c r="D1392" s="173" t="s">
        <v>1014</v>
      </c>
      <c r="E1392" s="247"/>
      <c r="F1392" s="247">
        <v>20000000</v>
      </c>
      <c r="G1392" s="94"/>
    </row>
    <row r="1393" spans="1:7" ht="30" x14ac:dyDescent="0.25">
      <c r="A1393" s="173">
        <v>869</v>
      </c>
      <c r="B1393" s="461" t="s">
        <v>1298</v>
      </c>
      <c r="C1393" s="187" t="s">
        <v>1926</v>
      </c>
      <c r="D1393" s="173" t="s">
        <v>1019</v>
      </c>
      <c r="E1393" s="247"/>
      <c r="F1393" s="247">
        <v>20000000</v>
      </c>
      <c r="G1393" s="94"/>
    </row>
    <row r="1394" spans="1:7" ht="30" x14ac:dyDescent="0.25">
      <c r="A1394" s="173">
        <v>870</v>
      </c>
      <c r="B1394" s="461" t="s">
        <v>1297</v>
      </c>
      <c r="C1394" s="187" t="s">
        <v>1926</v>
      </c>
      <c r="D1394" s="173" t="s">
        <v>1016</v>
      </c>
      <c r="E1394" s="247"/>
      <c r="F1394" s="247">
        <v>20000000</v>
      </c>
      <c r="G1394" s="94"/>
    </row>
    <row r="1395" spans="1:7" ht="30" x14ac:dyDescent="0.25">
      <c r="A1395" s="173">
        <v>871</v>
      </c>
      <c r="B1395" s="199" t="s">
        <v>1020</v>
      </c>
      <c r="C1395" s="187" t="s">
        <v>1926</v>
      </c>
      <c r="D1395" s="173" t="s">
        <v>1014</v>
      </c>
      <c r="E1395" s="247"/>
      <c r="F1395" s="247">
        <v>20000000</v>
      </c>
      <c r="G1395" s="114"/>
    </row>
    <row r="1396" spans="1:7" ht="30" x14ac:dyDescent="0.25">
      <c r="A1396" s="173">
        <v>872</v>
      </c>
      <c r="B1396" s="461" t="s">
        <v>1296</v>
      </c>
      <c r="C1396" s="187" t="s">
        <v>1926</v>
      </c>
      <c r="D1396" s="173" t="s">
        <v>1021</v>
      </c>
      <c r="E1396" s="247"/>
      <c r="F1396" s="247">
        <v>20000000</v>
      </c>
      <c r="G1396" s="114"/>
    </row>
    <row r="1397" spans="1:7" ht="31.5" x14ac:dyDescent="0.25">
      <c r="A1397" s="173">
        <v>873</v>
      </c>
      <c r="B1397" s="461" t="s">
        <v>1295</v>
      </c>
      <c r="C1397" s="187" t="s">
        <v>1926</v>
      </c>
      <c r="D1397" s="173" t="s">
        <v>1022</v>
      </c>
      <c r="E1397" s="247"/>
      <c r="F1397" s="247">
        <v>20000000</v>
      </c>
      <c r="G1397" s="94" t="s">
        <v>1914</v>
      </c>
    </row>
    <row r="1398" spans="1:7" ht="30" x14ac:dyDescent="0.25">
      <c r="A1398" s="173">
        <v>874</v>
      </c>
      <c r="B1398" s="199" t="s">
        <v>125</v>
      </c>
      <c r="C1398" s="187" t="s">
        <v>1926</v>
      </c>
      <c r="D1398" s="173" t="s">
        <v>1022</v>
      </c>
      <c r="E1398" s="247"/>
      <c r="F1398" s="247">
        <v>20000000</v>
      </c>
      <c r="G1398" s="114"/>
    </row>
    <row r="1399" spans="1:7" ht="30" x14ac:dyDescent="0.25">
      <c r="A1399" s="173">
        <v>875</v>
      </c>
      <c r="B1399" s="199" t="s">
        <v>152</v>
      </c>
      <c r="C1399" s="187" t="s">
        <v>1926</v>
      </c>
      <c r="D1399" s="173" t="s">
        <v>1023</v>
      </c>
      <c r="E1399" s="247"/>
      <c r="F1399" s="247">
        <v>20000000</v>
      </c>
      <c r="G1399" s="114"/>
    </row>
    <row r="1400" spans="1:7" ht="30" x14ac:dyDescent="0.25">
      <c r="A1400" s="173">
        <v>876</v>
      </c>
      <c r="B1400" s="199" t="s">
        <v>1024</v>
      </c>
      <c r="C1400" s="187" t="s">
        <v>1926</v>
      </c>
      <c r="D1400" s="173" t="s">
        <v>1023</v>
      </c>
      <c r="E1400" s="247"/>
      <c r="F1400" s="247">
        <v>20000000</v>
      </c>
      <c r="G1400" s="114"/>
    </row>
    <row r="1401" spans="1:7" ht="15.75" x14ac:dyDescent="0.25">
      <c r="A1401" s="464" t="s">
        <v>1374</v>
      </c>
      <c r="B1401" s="470" t="s">
        <v>1375</v>
      </c>
      <c r="C1401" s="187"/>
      <c r="D1401" s="173"/>
      <c r="E1401" s="471">
        <f>SUM(E1402:E1437)</f>
        <v>280000000</v>
      </c>
      <c r="F1401" s="471">
        <f>SUM(F1402:F1437)</f>
        <v>580000000</v>
      </c>
      <c r="G1401" s="114"/>
    </row>
    <row r="1402" spans="1:7" ht="30" x14ac:dyDescent="0.25">
      <c r="A1402" s="173">
        <v>877</v>
      </c>
      <c r="B1402" s="199" t="s">
        <v>1025</v>
      </c>
      <c r="C1402" s="187" t="s">
        <v>1926</v>
      </c>
      <c r="D1402" s="173" t="s">
        <v>1026</v>
      </c>
      <c r="E1402" s="247">
        <v>40000000</v>
      </c>
      <c r="F1402" s="247"/>
      <c r="G1402" s="114"/>
    </row>
    <row r="1403" spans="1:7" ht="30" x14ac:dyDescent="0.25">
      <c r="A1403" s="173">
        <v>878</v>
      </c>
      <c r="B1403" s="199" t="s">
        <v>827</v>
      </c>
      <c r="C1403" s="187" t="s">
        <v>1926</v>
      </c>
      <c r="D1403" s="173" t="s">
        <v>1026</v>
      </c>
      <c r="E1403" s="247"/>
      <c r="F1403" s="247">
        <v>20000000</v>
      </c>
      <c r="G1403" s="114"/>
    </row>
    <row r="1404" spans="1:7" ht="30" x14ac:dyDescent="0.25">
      <c r="A1404" s="173">
        <v>879</v>
      </c>
      <c r="B1404" s="199" t="s">
        <v>1027</v>
      </c>
      <c r="C1404" s="187" t="s">
        <v>1926</v>
      </c>
      <c r="D1404" s="173" t="s">
        <v>1026</v>
      </c>
      <c r="E1404" s="247">
        <v>40000000</v>
      </c>
      <c r="F1404" s="247"/>
      <c r="G1404" s="114"/>
    </row>
    <row r="1405" spans="1:7" ht="30" x14ac:dyDescent="0.25">
      <c r="A1405" s="173">
        <v>880</v>
      </c>
      <c r="B1405" s="199" t="s">
        <v>183</v>
      </c>
      <c r="C1405" s="187" t="s">
        <v>1926</v>
      </c>
      <c r="D1405" s="173" t="s">
        <v>1026</v>
      </c>
      <c r="E1405" s="247"/>
      <c r="F1405" s="247">
        <v>20000000</v>
      </c>
      <c r="G1405" s="114"/>
    </row>
    <row r="1406" spans="1:7" ht="30" x14ac:dyDescent="0.25">
      <c r="A1406" s="173">
        <v>881</v>
      </c>
      <c r="B1406" s="199" t="s">
        <v>1028</v>
      </c>
      <c r="C1406" s="187" t="s">
        <v>1926</v>
      </c>
      <c r="D1406" s="173" t="s">
        <v>1026</v>
      </c>
      <c r="E1406" s="247">
        <v>40000000</v>
      </c>
      <c r="F1406" s="247"/>
      <c r="G1406" s="114"/>
    </row>
    <row r="1407" spans="1:7" ht="30" x14ac:dyDescent="0.25">
      <c r="A1407" s="173">
        <v>882</v>
      </c>
      <c r="B1407" s="199" t="s">
        <v>1029</v>
      </c>
      <c r="C1407" s="187" t="s">
        <v>1926</v>
      </c>
      <c r="D1407" s="173" t="s">
        <v>1026</v>
      </c>
      <c r="E1407" s="247"/>
      <c r="F1407" s="247">
        <v>20000000</v>
      </c>
      <c r="G1407" s="114"/>
    </row>
    <row r="1408" spans="1:7" ht="30" x14ac:dyDescent="0.25">
      <c r="A1408" s="173">
        <v>883</v>
      </c>
      <c r="B1408" s="199" t="s">
        <v>1030</v>
      </c>
      <c r="C1408" s="187" t="s">
        <v>1926</v>
      </c>
      <c r="D1408" s="173" t="s">
        <v>1026</v>
      </c>
      <c r="E1408" s="247"/>
      <c r="F1408" s="247">
        <v>20000000</v>
      </c>
      <c r="G1408" s="114"/>
    </row>
    <row r="1409" spans="1:7" ht="15.75" x14ac:dyDescent="0.25">
      <c r="A1409" s="173">
        <v>884</v>
      </c>
      <c r="B1409" s="199" t="s">
        <v>1031</v>
      </c>
      <c r="C1409" s="187" t="s">
        <v>1923</v>
      </c>
      <c r="D1409" s="173" t="s">
        <v>1026</v>
      </c>
      <c r="E1409" s="247"/>
      <c r="F1409" s="247">
        <v>20000000</v>
      </c>
      <c r="G1409" s="114"/>
    </row>
    <row r="1410" spans="1:7" ht="30" x14ac:dyDescent="0.25">
      <c r="A1410" s="173">
        <v>885</v>
      </c>
      <c r="B1410" s="199" t="s">
        <v>1032</v>
      </c>
      <c r="C1410" s="187" t="s">
        <v>1926</v>
      </c>
      <c r="D1410" s="173" t="s">
        <v>1033</v>
      </c>
      <c r="E1410" s="247"/>
      <c r="F1410" s="247">
        <v>20000000</v>
      </c>
      <c r="G1410" s="114"/>
    </row>
    <row r="1411" spans="1:7" ht="30" x14ac:dyDescent="0.25">
      <c r="A1411" s="173">
        <v>886</v>
      </c>
      <c r="B1411" s="199" t="s">
        <v>1034</v>
      </c>
      <c r="C1411" s="187" t="s">
        <v>1926</v>
      </c>
      <c r="D1411" s="173" t="s">
        <v>1033</v>
      </c>
      <c r="E1411" s="247"/>
      <c r="F1411" s="247">
        <v>20000000</v>
      </c>
      <c r="G1411" s="114"/>
    </row>
    <row r="1412" spans="1:7" ht="30" x14ac:dyDescent="0.25">
      <c r="A1412" s="173">
        <v>887</v>
      </c>
      <c r="B1412" s="199" t="s">
        <v>1035</v>
      </c>
      <c r="C1412" s="187" t="s">
        <v>1926</v>
      </c>
      <c r="D1412" s="173" t="s">
        <v>1036</v>
      </c>
      <c r="E1412" s="247"/>
      <c r="F1412" s="247">
        <v>20000000</v>
      </c>
      <c r="G1412" s="114"/>
    </row>
    <row r="1413" spans="1:7" ht="30" x14ac:dyDescent="0.25">
      <c r="A1413" s="173">
        <v>888</v>
      </c>
      <c r="B1413" s="199" t="s">
        <v>1037</v>
      </c>
      <c r="C1413" s="187" t="s">
        <v>1926</v>
      </c>
      <c r="D1413" s="173" t="s">
        <v>1038</v>
      </c>
      <c r="E1413" s="247"/>
      <c r="F1413" s="247">
        <v>20000000</v>
      </c>
      <c r="G1413" s="114"/>
    </row>
    <row r="1414" spans="1:7" ht="30" x14ac:dyDescent="0.25">
      <c r="A1414" s="173">
        <v>889</v>
      </c>
      <c r="B1414" s="199" t="s">
        <v>1039</v>
      </c>
      <c r="C1414" s="187" t="s">
        <v>1926</v>
      </c>
      <c r="D1414" s="173" t="s">
        <v>1038</v>
      </c>
      <c r="E1414" s="247"/>
      <c r="F1414" s="247">
        <v>20000000</v>
      </c>
      <c r="G1414" s="114"/>
    </row>
    <row r="1415" spans="1:7" ht="30" x14ac:dyDescent="0.25">
      <c r="A1415" s="173">
        <v>890</v>
      </c>
      <c r="B1415" s="199" t="s">
        <v>1040</v>
      </c>
      <c r="C1415" s="187" t="s">
        <v>1926</v>
      </c>
      <c r="D1415" s="173" t="s">
        <v>1041</v>
      </c>
      <c r="E1415" s="247"/>
      <c r="F1415" s="247">
        <v>20000000</v>
      </c>
      <c r="G1415" s="114"/>
    </row>
    <row r="1416" spans="1:7" ht="30" x14ac:dyDescent="0.25">
      <c r="A1416" s="173">
        <v>891</v>
      </c>
      <c r="B1416" s="199" t="s">
        <v>325</v>
      </c>
      <c r="C1416" s="187" t="s">
        <v>1926</v>
      </c>
      <c r="D1416" s="173" t="s">
        <v>1042</v>
      </c>
      <c r="E1416" s="247">
        <v>40000000</v>
      </c>
      <c r="F1416" s="247"/>
      <c r="G1416" s="114"/>
    </row>
    <row r="1417" spans="1:7" ht="15.75" x14ac:dyDescent="0.25">
      <c r="A1417" s="173">
        <v>892</v>
      </c>
      <c r="B1417" s="199" t="s">
        <v>1043</v>
      </c>
      <c r="C1417" s="187" t="s">
        <v>1923</v>
      </c>
      <c r="D1417" s="173" t="s">
        <v>1044</v>
      </c>
      <c r="E1417" s="247"/>
      <c r="F1417" s="247">
        <v>20000000</v>
      </c>
      <c r="G1417" s="114"/>
    </row>
    <row r="1418" spans="1:7" ht="15.75" x14ac:dyDescent="0.25">
      <c r="A1418" s="173">
        <v>893</v>
      </c>
      <c r="B1418" s="199" t="s">
        <v>1045</v>
      </c>
      <c r="C1418" s="187" t="s">
        <v>1923</v>
      </c>
      <c r="D1418" s="173" t="s">
        <v>1044</v>
      </c>
      <c r="E1418" s="247"/>
      <c r="F1418" s="247">
        <v>20000000</v>
      </c>
      <c r="G1418" s="114"/>
    </row>
    <row r="1419" spans="1:7" ht="30" x14ac:dyDescent="0.25">
      <c r="A1419" s="173">
        <v>894</v>
      </c>
      <c r="B1419" s="461" t="s">
        <v>1294</v>
      </c>
      <c r="C1419" s="187" t="s">
        <v>1926</v>
      </c>
      <c r="D1419" s="173" t="s">
        <v>1044</v>
      </c>
      <c r="E1419" s="247"/>
      <c r="F1419" s="247">
        <v>20000000</v>
      </c>
      <c r="G1419" s="114"/>
    </row>
    <row r="1420" spans="1:7" ht="30" x14ac:dyDescent="0.25">
      <c r="A1420" s="173">
        <v>895</v>
      </c>
      <c r="B1420" s="199" t="s">
        <v>1046</v>
      </c>
      <c r="C1420" s="187" t="s">
        <v>1926</v>
      </c>
      <c r="D1420" s="173" t="s">
        <v>1044</v>
      </c>
      <c r="E1420" s="247">
        <v>40000000</v>
      </c>
      <c r="F1420" s="247"/>
      <c r="G1420" s="114"/>
    </row>
    <row r="1421" spans="1:7" ht="30" x14ac:dyDescent="0.25">
      <c r="A1421" s="173">
        <v>896</v>
      </c>
      <c r="B1421" s="199" t="s">
        <v>1047</v>
      </c>
      <c r="C1421" s="187" t="s">
        <v>1926</v>
      </c>
      <c r="D1421" s="173" t="s">
        <v>1044</v>
      </c>
      <c r="E1421" s="247"/>
      <c r="F1421" s="247">
        <v>20000000</v>
      </c>
      <c r="G1421" s="114"/>
    </row>
    <row r="1422" spans="1:7" ht="30" x14ac:dyDescent="0.25">
      <c r="A1422" s="173">
        <v>897</v>
      </c>
      <c r="B1422" s="199" t="s">
        <v>1048</v>
      </c>
      <c r="C1422" s="187" t="s">
        <v>1926</v>
      </c>
      <c r="D1422" s="173" t="s">
        <v>1044</v>
      </c>
      <c r="E1422" s="247"/>
      <c r="F1422" s="247">
        <v>20000000</v>
      </c>
      <c r="G1422" s="114"/>
    </row>
    <row r="1423" spans="1:7" ht="30" x14ac:dyDescent="0.25">
      <c r="A1423" s="173">
        <v>898</v>
      </c>
      <c r="B1423" s="199" t="s">
        <v>1049</v>
      </c>
      <c r="C1423" s="187" t="s">
        <v>1926</v>
      </c>
      <c r="D1423" s="173" t="s">
        <v>1050</v>
      </c>
      <c r="E1423" s="247"/>
      <c r="F1423" s="247">
        <v>20000000</v>
      </c>
      <c r="G1423" s="114"/>
    </row>
    <row r="1424" spans="1:7" ht="30" x14ac:dyDescent="0.25">
      <c r="A1424" s="173">
        <v>899</v>
      </c>
      <c r="B1424" s="199" t="s">
        <v>747</v>
      </c>
      <c r="C1424" s="187" t="s">
        <v>1926</v>
      </c>
      <c r="D1424" s="173" t="s">
        <v>1051</v>
      </c>
      <c r="E1424" s="247"/>
      <c r="F1424" s="247">
        <v>20000000</v>
      </c>
      <c r="G1424" s="114"/>
    </row>
    <row r="1425" spans="1:7" ht="30" x14ac:dyDescent="0.25">
      <c r="A1425" s="173">
        <v>900</v>
      </c>
      <c r="B1425" s="199" t="s">
        <v>1052</v>
      </c>
      <c r="C1425" s="187" t="s">
        <v>1926</v>
      </c>
      <c r="D1425" s="173" t="s">
        <v>1051</v>
      </c>
      <c r="E1425" s="247"/>
      <c r="F1425" s="247">
        <v>20000000</v>
      </c>
      <c r="G1425" s="114"/>
    </row>
    <row r="1426" spans="1:7" ht="30" x14ac:dyDescent="0.25">
      <c r="A1426" s="173">
        <v>901</v>
      </c>
      <c r="B1426" s="199" t="s">
        <v>1053</v>
      </c>
      <c r="C1426" s="187" t="s">
        <v>1926</v>
      </c>
      <c r="D1426" s="173" t="s">
        <v>1054</v>
      </c>
      <c r="E1426" s="247"/>
      <c r="F1426" s="247">
        <v>20000000</v>
      </c>
      <c r="G1426" s="114"/>
    </row>
    <row r="1427" spans="1:7" ht="30" x14ac:dyDescent="0.25">
      <c r="A1427" s="173">
        <v>902</v>
      </c>
      <c r="B1427" s="199" t="s">
        <v>251</v>
      </c>
      <c r="C1427" s="187" t="s">
        <v>1926</v>
      </c>
      <c r="D1427" s="173" t="s">
        <v>1055</v>
      </c>
      <c r="E1427" s="247"/>
      <c r="F1427" s="247">
        <v>20000000</v>
      </c>
      <c r="G1427" s="114"/>
    </row>
    <row r="1428" spans="1:7" ht="30" x14ac:dyDescent="0.25">
      <c r="A1428" s="173">
        <v>903</v>
      </c>
      <c r="B1428" s="199" t="s">
        <v>1056</v>
      </c>
      <c r="C1428" s="187" t="s">
        <v>1926</v>
      </c>
      <c r="D1428" s="173" t="s">
        <v>1055</v>
      </c>
      <c r="E1428" s="247"/>
      <c r="F1428" s="247">
        <v>20000000</v>
      </c>
      <c r="G1428" s="114"/>
    </row>
    <row r="1429" spans="1:7" ht="30" x14ac:dyDescent="0.25">
      <c r="A1429" s="173">
        <v>904</v>
      </c>
      <c r="B1429" s="199" t="s">
        <v>1057</v>
      </c>
      <c r="C1429" s="187" t="s">
        <v>1926</v>
      </c>
      <c r="D1429" s="173" t="s">
        <v>1055</v>
      </c>
      <c r="E1429" s="247"/>
      <c r="F1429" s="247">
        <v>20000000</v>
      </c>
      <c r="G1429" s="114"/>
    </row>
    <row r="1430" spans="1:7" ht="30" x14ac:dyDescent="0.25">
      <c r="A1430" s="173">
        <v>905</v>
      </c>
      <c r="B1430" s="461" t="s">
        <v>1293</v>
      </c>
      <c r="C1430" s="187" t="s">
        <v>1926</v>
      </c>
      <c r="D1430" s="173" t="s">
        <v>576</v>
      </c>
      <c r="E1430" s="247"/>
      <c r="F1430" s="247">
        <v>20000000</v>
      </c>
      <c r="G1430" s="94" t="s">
        <v>1914</v>
      </c>
    </row>
    <row r="1431" spans="1:7" ht="30" x14ac:dyDescent="0.25">
      <c r="A1431" s="173">
        <v>906</v>
      </c>
      <c r="B1431" s="199" t="s">
        <v>1058</v>
      </c>
      <c r="C1431" s="187" t="s">
        <v>1926</v>
      </c>
      <c r="D1431" s="173" t="s">
        <v>1059</v>
      </c>
      <c r="E1431" s="247">
        <v>40000000</v>
      </c>
      <c r="F1431" s="247"/>
      <c r="G1431" s="114"/>
    </row>
    <row r="1432" spans="1:7" ht="30" x14ac:dyDescent="0.25">
      <c r="A1432" s="173">
        <v>907</v>
      </c>
      <c r="B1432" s="199" t="s">
        <v>1060</v>
      </c>
      <c r="C1432" s="187" t="s">
        <v>1926</v>
      </c>
      <c r="D1432" s="173" t="s">
        <v>1061</v>
      </c>
      <c r="E1432" s="247"/>
      <c r="F1432" s="247">
        <v>20000000</v>
      </c>
      <c r="G1432" s="114"/>
    </row>
    <row r="1433" spans="1:7" ht="30" x14ac:dyDescent="0.25">
      <c r="A1433" s="173">
        <v>908</v>
      </c>
      <c r="B1433" s="199" t="s">
        <v>1062</v>
      </c>
      <c r="C1433" s="187" t="s">
        <v>1926</v>
      </c>
      <c r="D1433" s="173" t="s">
        <v>1061</v>
      </c>
      <c r="E1433" s="247"/>
      <c r="F1433" s="247">
        <v>20000000</v>
      </c>
      <c r="G1433" s="114"/>
    </row>
    <row r="1434" spans="1:7" ht="30" x14ac:dyDescent="0.25">
      <c r="A1434" s="173">
        <v>909</v>
      </c>
      <c r="B1434" s="199" t="s">
        <v>79</v>
      </c>
      <c r="C1434" s="187" t="s">
        <v>1926</v>
      </c>
      <c r="D1434" s="173" t="s">
        <v>1063</v>
      </c>
      <c r="E1434" s="247"/>
      <c r="F1434" s="247">
        <v>20000000</v>
      </c>
      <c r="G1434" s="114"/>
    </row>
    <row r="1435" spans="1:7" ht="30" x14ac:dyDescent="0.25">
      <c r="A1435" s="173">
        <v>910</v>
      </c>
      <c r="B1435" s="199" t="s">
        <v>1064</v>
      </c>
      <c r="C1435" s="187" t="s">
        <v>1926</v>
      </c>
      <c r="D1435" s="173" t="s">
        <v>1065</v>
      </c>
      <c r="E1435" s="247"/>
      <c r="F1435" s="247">
        <v>20000000</v>
      </c>
      <c r="G1435" s="114"/>
    </row>
    <row r="1436" spans="1:7" ht="30" x14ac:dyDescent="0.25">
      <c r="A1436" s="173">
        <v>911</v>
      </c>
      <c r="B1436" s="199" t="s">
        <v>1066</v>
      </c>
      <c r="C1436" s="187" t="s">
        <v>1926</v>
      </c>
      <c r="D1436" s="173" t="s">
        <v>1067</v>
      </c>
      <c r="E1436" s="247"/>
      <c r="F1436" s="247">
        <v>20000000</v>
      </c>
      <c r="G1436" s="114"/>
    </row>
    <row r="1437" spans="1:7" ht="30" x14ac:dyDescent="0.25">
      <c r="A1437" s="173">
        <v>912</v>
      </c>
      <c r="B1437" s="199" t="s">
        <v>1068</v>
      </c>
      <c r="C1437" s="187" t="s">
        <v>1926</v>
      </c>
      <c r="D1437" s="173" t="s">
        <v>1067</v>
      </c>
      <c r="E1437" s="189">
        <v>40000000</v>
      </c>
      <c r="F1437" s="268"/>
      <c r="G1437" s="114"/>
    </row>
    <row r="1438" spans="1:7" ht="25.5" customHeight="1" x14ac:dyDescent="0.25">
      <c r="A1438" s="464" t="s">
        <v>1376</v>
      </c>
      <c r="B1438" s="470" t="s">
        <v>1377</v>
      </c>
      <c r="C1438" s="187"/>
      <c r="D1438" s="173"/>
      <c r="E1438" s="202">
        <f>SUM(E1439:E1501)</f>
        <v>720000000</v>
      </c>
      <c r="F1438" s="202">
        <f>SUM(F1439:F1501)</f>
        <v>900000000</v>
      </c>
      <c r="G1438" s="114"/>
    </row>
    <row r="1439" spans="1:7" ht="31.5" x14ac:dyDescent="0.25">
      <c r="A1439" s="173">
        <v>913</v>
      </c>
      <c r="B1439" s="461" t="s">
        <v>1292</v>
      </c>
      <c r="C1439" s="187" t="s">
        <v>1926</v>
      </c>
      <c r="D1439" s="173" t="s">
        <v>1069</v>
      </c>
      <c r="E1439" s="247"/>
      <c r="F1439" s="247">
        <v>20000000</v>
      </c>
      <c r="G1439" s="114"/>
    </row>
    <row r="1440" spans="1:7" ht="30" x14ac:dyDescent="0.25">
      <c r="A1440" s="173">
        <v>914</v>
      </c>
      <c r="B1440" s="199" t="s">
        <v>1070</v>
      </c>
      <c r="C1440" s="187" t="s">
        <v>1926</v>
      </c>
      <c r="D1440" s="173" t="s">
        <v>1069</v>
      </c>
      <c r="E1440" s="247"/>
      <c r="F1440" s="247">
        <v>20000000</v>
      </c>
      <c r="G1440" s="114"/>
    </row>
    <row r="1441" spans="1:7" ht="30" x14ac:dyDescent="0.25">
      <c r="A1441" s="173">
        <v>915</v>
      </c>
      <c r="B1441" s="199" t="s">
        <v>1071</v>
      </c>
      <c r="C1441" s="187" t="s">
        <v>1926</v>
      </c>
      <c r="D1441" s="173" t="s">
        <v>1069</v>
      </c>
      <c r="E1441" s="247"/>
      <c r="F1441" s="247">
        <v>20000000</v>
      </c>
      <c r="G1441" s="114"/>
    </row>
    <row r="1442" spans="1:7" ht="30" x14ac:dyDescent="0.25">
      <c r="A1442" s="173">
        <v>916</v>
      </c>
      <c r="B1442" s="199" t="s">
        <v>1072</v>
      </c>
      <c r="C1442" s="187" t="s">
        <v>1926</v>
      </c>
      <c r="D1442" s="173" t="s">
        <v>1069</v>
      </c>
      <c r="E1442" s="247"/>
      <c r="F1442" s="247">
        <v>20000000</v>
      </c>
      <c r="G1442" s="114"/>
    </row>
    <row r="1443" spans="1:7" ht="30" x14ac:dyDescent="0.25">
      <c r="A1443" s="173">
        <v>917</v>
      </c>
      <c r="B1443" s="199" t="s">
        <v>1073</v>
      </c>
      <c r="C1443" s="187" t="s">
        <v>1926</v>
      </c>
      <c r="D1443" s="173" t="s">
        <v>1069</v>
      </c>
      <c r="E1443" s="247"/>
      <c r="F1443" s="247">
        <v>20000000</v>
      </c>
      <c r="G1443" s="114"/>
    </row>
    <row r="1444" spans="1:7" ht="30" x14ac:dyDescent="0.25">
      <c r="A1444" s="173">
        <v>918</v>
      </c>
      <c r="B1444" s="199" t="s">
        <v>1074</v>
      </c>
      <c r="C1444" s="187" t="s">
        <v>1926</v>
      </c>
      <c r="D1444" s="173" t="s">
        <v>1069</v>
      </c>
      <c r="E1444" s="247"/>
      <c r="F1444" s="247">
        <v>20000000</v>
      </c>
      <c r="G1444" s="114"/>
    </row>
    <row r="1445" spans="1:7" ht="30" x14ac:dyDescent="0.25">
      <c r="A1445" s="173">
        <v>919</v>
      </c>
      <c r="B1445" s="199" t="s">
        <v>1075</v>
      </c>
      <c r="C1445" s="187" t="s">
        <v>1926</v>
      </c>
      <c r="D1445" s="173" t="s">
        <v>1069</v>
      </c>
      <c r="E1445" s="247"/>
      <c r="F1445" s="247">
        <v>20000000</v>
      </c>
      <c r="G1445" s="114"/>
    </row>
    <row r="1446" spans="1:7" ht="30" x14ac:dyDescent="0.25">
      <c r="A1446" s="173">
        <v>920</v>
      </c>
      <c r="B1446" s="199" t="s">
        <v>1076</v>
      </c>
      <c r="C1446" s="187" t="s">
        <v>1926</v>
      </c>
      <c r="D1446" s="173" t="s">
        <v>1069</v>
      </c>
      <c r="E1446" s="247">
        <v>40000000</v>
      </c>
      <c r="F1446" s="247"/>
      <c r="G1446" s="114"/>
    </row>
    <row r="1447" spans="1:7" ht="31.5" x14ac:dyDescent="0.25">
      <c r="A1447" s="173">
        <v>921</v>
      </c>
      <c r="B1447" s="461" t="s">
        <v>1291</v>
      </c>
      <c r="C1447" s="187" t="s">
        <v>1926</v>
      </c>
      <c r="D1447" s="173" t="s">
        <v>1069</v>
      </c>
      <c r="E1447" s="247"/>
      <c r="F1447" s="247">
        <v>20000000</v>
      </c>
      <c r="G1447" s="114"/>
    </row>
    <row r="1448" spans="1:7" ht="30" x14ac:dyDescent="0.25">
      <c r="A1448" s="173">
        <v>922</v>
      </c>
      <c r="B1448" s="199" t="s">
        <v>1077</v>
      </c>
      <c r="C1448" s="187" t="s">
        <v>1926</v>
      </c>
      <c r="D1448" s="173" t="s">
        <v>1069</v>
      </c>
      <c r="E1448" s="247"/>
      <c r="F1448" s="247">
        <v>20000000</v>
      </c>
      <c r="G1448" s="114"/>
    </row>
    <row r="1449" spans="1:7" ht="30" x14ac:dyDescent="0.25">
      <c r="A1449" s="173">
        <v>923</v>
      </c>
      <c r="B1449" s="461" t="s">
        <v>1290</v>
      </c>
      <c r="C1449" s="187" t="s">
        <v>1926</v>
      </c>
      <c r="D1449" s="173" t="s">
        <v>1069</v>
      </c>
      <c r="E1449" s="247"/>
      <c r="F1449" s="247">
        <v>20000000</v>
      </c>
      <c r="G1449" s="114"/>
    </row>
    <row r="1450" spans="1:7" ht="30" x14ac:dyDescent="0.25">
      <c r="A1450" s="173">
        <v>924</v>
      </c>
      <c r="B1450" s="199" t="s">
        <v>1078</v>
      </c>
      <c r="C1450" s="187" t="s">
        <v>1926</v>
      </c>
      <c r="D1450" s="173" t="s">
        <v>1069</v>
      </c>
      <c r="E1450" s="247">
        <v>40000000</v>
      </c>
      <c r="F1450" s="247"/>
      <c r="G1450" s="114"/>
    </row>
    <row r="1451" spans="1:7" ht="30" x14ac:dyDescent="0.25">
      <c r="A1451" s="173">
        <v>925</v>
      </c>
      <c r="B1451" s="199" t="s">
        <v>1079</v>
      </c>
      <c r="C1451" s="187" t="s">
        <v>1926</v>
      </c>
      <c r="D1451" s="173" t="s">
        <v>1069</v>
      </c>
      <c r="E1451" s="247"/>
      <c r="F1451" s="247">
        <v>20000000</v>
      </c>
      <c r="G1451" s="114"/>
    </row>
    <row r="1452" spans="1:7" ht="30" x14ac:dyDescent="0.25">
      <c r="A1452" s="173">
        <v>926</v>
      </c>
      <c r="B1452" s="199" t="s">
        <v>1080</v>
      </c>
      <c r="C1452" s="187" t="s">
        <v>1926</v>
      </c>
      <c r="D1452" s="173" t="s">
        <v>1069</v>
      </c>
      <c r="E1452" s="247"/>
      <c r="F1452" s="247">
        <v>20000000</v>
      </c>
      <c r="G1452" s="114"/>
    </row>
    <row r="1453" spans="1:7" ht="30" x14ac:dyDescent="0.25">
      <c r="A1453" s="173">
        <v>927</v>
      </c>
      <c r="B1453" s="199" t="s">
        <v>1081</v>
      </c>
      <c r="C1453" s="187" t="s">
        <v>1926</v>
      </c>
      <c r="D1453" s="173" t="s">
        <v>1069</v>
      </c>
      <c r="E1453" s="247">
        <v>40000000</v>
      </c>
      <c r="F1453" s="247"/>
      <c r="G1453" s="114"/>
    </row>
    <row r="1454" spans="1:7" ht="30" x14ac:dyDescent="0.25">
      <c r="A1454" s="173">
        <v>928</v>
      </c>
      <c r="B1454" s="199" t="s">
        <v>1082</v>
      </c>
      <c r="C1454" s="187" t="s">
        <v>1926</v>
      </c>
      <c r="D1454" s="173" t="s">
        <v>1069</v>
      </c>
      <c r="E1454" s="247">
        <v>40000000</v>
      </c>
      <c r="F1454" s="247"/>
      <c r="G1454" s="114"/>
    </row>
    <row r="1455" spans="1:7" ht="30" x14ac:dyDescent="0.25">
      <c r="A1455" s="173">
        <v>929</v>
      </c>
      <c r="B1455" s="199" t="s">
        <v>1083</v>
      </c>
      <c r="C1455" s="187" t="s">
        <v>1926</v>
      </c>
      <c r="D1455" s="173" t="s">
        <v>1069</v>
      </c>
      <c r="E1455" s="247"/>
      <c r="F1455" s="247">
        <v>20000000</v>
      </c>
      <c r="G1455" s="114"/>
    </row>
    <row r="1456" spans="1:7" ht="30" x14ac:dyDescent="0.25">
      <c r="A1456" s="173">
        <v>930</v>
      </c>
      <c r="B1456" s="199" t="s">
        <v>1084</v>
      </c>
      <c r="C1456" s="187" t="s">
        <v>1926</v>
      </c>
      <c r="D1456" s="173" t="s">
        <v>1069</v>
      </c>
      <c r="E1456" s="247"/>
      <c r="F1456" s="247">
        <v>20000000</v>
      </c>
      <c r="G1456" s="114"/>
    </row>
    <row r="1457" spans="1:7" ht="30" x14ac:dyDescent="0.25">
      <c r="A1457" s="173">
        <v>931</v>
      </c>
      <c r="B1457" s="199" t="s">
        <v>1085</v>
      </c>
      <c r="C1457" s="187" t="s">
        <v>1926</v>
      </c>
      <c r="D1457" s="173" t="s">
        <v>1086</v>
      </c>
      <c r="E1457" s="247"/>
      <c r="F1457" s="247">
        <v>20000000</v>
      </c>
      <c r="G1457" s="114"/>
    </row>
    <row r="1458" spans="1:7" ht="30" x14ac:dyDescent="0.25">
      <c r="A1458" s="173">
        <v>932</v>
      </c>
      <c r="B1458" s="199" t="s">
        <v>1087</v>
      </c>
      <c r="C1458" s="187" t="s">
        <v>1926</v>
      </c>
      <c r="D1458" s="173" t="s">
        <v>1086</v>
      </c>
      <c r="E1458" s="247"/>
      <c r="F1458" s="247">
        <v>20000000</v>
      </c>
      <c r="G1458" s="114"/>
    </row>
    <row r="1459" spans="1:7" ht="30" x14ac:dyDescent="0.25">
      <c r="A1459" s="173">
        <v>933</v>
      </c>
      <c r="B1459" s="199" t="s">
        <v>1088</v>
      </c>
      <c r="C1459" s="187" t="s">
        <v>1926</v>
      </c>
      <c r="D1459" s="173" t="s">
        <v>1086</v>
      </c>
      <c r="E1459" s="247"/>
      <c r="F1459" s="247">
        <v>20000000</v>
      </c>
      <c r="G1459" s="114"/>
    </row>
    <row r="1460" spans="1:7" ht="30" x14ac:dyDescent="0.25">
      <c r="A1460" s="173">
        <v>934</v>
      </c>
      <c r="B1460" s="461" t="s">
        <v>1289</v>
      </c>
      <c r="C1460" s="187" t="s">
        <v>1926</v>
      </c>
      <c r="D1460" s="173" t="s">
        <v>1086</v>
      </c>
      <c r="E1460" s="247">
        <v>40000000</v>
      </c>
      <c r="F1460" s="247"/>
      <c r="G1460" s="94" t="s">
        <v>1914</v>
      </c>
    </row>
    <row r="1461" spans="1:7" ht="30" x14ac:dyDescent="0.25">
      <c r="A1461" s="173">
        <v>935</v>
      </c>
      <c r="B1461" s="199" t="s">
        <v>1089</v>
      </c>
      <c r="C1461" s="187" t="s">
        <v>1926</v>
      </c>
      <c r="D1461" s="173" t="s">
        <v>1090</v>
      </c>
      <c r="E1461" s="247"/>
      <c r="F1461" s="247">
        <v>20000000</v>
      </c>
      <c r="G1461" s="114"/>
    </row>
    <row r="1462" spans="1:7" ht="30" x14ac:dyDescent="0.25">
      <c r="A1462" s="173">
        <v>936</v>
      </c>
      <c r="B1462" s="199" t="s">
        <v>1091</v>
      </c>
      <c r="C1462" s="187" t="s">
        <v>1926</v>
      </c>
      <c r="D1462" s="173" t="s">
        <v>1090</v>
      </c>
      <c r="E1462" s="247"/>
      <c r="F1462" s="247">
        <v>20000000</v>
      </c>
      <c r="G1462" s="114"/>
    </row>
    <row r="1463" spans="1:7" ht="30" x14ac:dyDescent="0.25">
      <c r="A1463" s="173">
        <v>937</v>
      </c>
      <c r="B1463" s="199" t="s">
        <v>1092</v>
      </c>
      <c r="C1463" s="187" t="s">
        <v>1926</v>
      </c>
      <c r="D1463" s="173" t="s">
        <v>1090</v>
      </c>
      <c r="E1463" s="247"/>
      <c r="F1463" s="247">
        <v>20000000</v>
      </c>
      <c r="G1463" s="114"/>
    </row>
    <row r="1464" spans="1:7" ht="30" x14ac:dyDescent="0.25">
      <c r="A1464" s="173">
        <v>938</v>
      </c>
      <c r="B1464" s="199" t="s">
        <v>1093</v>
      </c>
      <c r="C1464" s="187" t="s">
        <v>1926</v>
      </c>
      <c r="D1464" s="173" t="s">
        <v>1090</v>
      </c>
      <c r="E1464" s="247"/>
      <c r="F1464" s="247">
        <v>20000000</v>
      </c>
      <c r="G1464" s="114"/>
    </row>
    <row r="1465" spans="1:7" ht="30" x14ac:dyDescent="0.25">
      <c r="A1465" s="173">
        <v>939</v>
      </c>
      <c r="B1465" s="199" t="s">
        <v>1094</v>
      </c>
      <c r="C1465" s="187" t="s">
        <v>1926</v>
      </c>
      <c r="D1465" s="173" t="s">
        <v>1090</v>
      </c>
      <c r="E1465" s="247"/>
      <c r="F1465" s="247">
        <v>20000000</v>
      </c>
      <c r="G1465" s="114"/>
    </row>
    <row r="1466" spans="1:7" ht="30" x14ac:dyDescent="0.25">
      <c r="A1466" s="173">
        <v>940</v>
      </c>
      <c r="B1466" s="199" t="s">
        <v>1095</v>
      </c>
      <c r="C1466" s="187" t="s">
        <v>1926</v>
      </c>
      <c r="D1466" s="173" t="s">
        <v>1090</v>
      </c>
      <c r="E1466" s="247"/>
      <c r="F1466" s="247">
        <v>20000000</v>
      </c>
      <c r="G1466" s="114"/>
    </row>
    <row r="1467" spans="1:7" ht="30" x14ac:dyDescent="0.25">
      <c r="A1467" s="173">
        <v>941</v>
      </c>
      <c r="B1467" s="199" t="s">
        <v>1096</v>
      </c>
      <c r="C1467" s="187" t="s">
        <v>1926</v>
      </c>
      <c r="D1467" s="173" t="s">
        <v>1090</v>
      </c>
      <c r="E1467" s="247"/>
      <c r="F1467" s="247">
        <v>20000000</v>
      </c>
      <c r="G1467" s="114"/>
    </row>
    <row r="1468" spans="1:7" ht="30" x14ac:dyDescent="0.25">
      <c r="A1468" s="173">
        <v>942</v>
      </c>
      <c r="B1468" s="199" t="s">
        <v>1097</v>
      </c>
      <c r="C1468" s="187" t="s">
        <v>1926</v>
      </c>
      <c r="D1468" s="173" t="s">
        <v>1090</v>
      </c>
      <c r="E1468" s="247"/>
      <c r="F1468" s="247">
        <v>20000000</v>
      </c>
      <c r="G1468" s="114"/>
    </row>
    <row r="1469" spans="1:7" ht="30" x14ac:dyDescent="0.25">
      <c r="A1469" s="173">
        <v>943</v>
      </c>
      <c r="B1469" s="199" t="s">
        <v>1098</v>
      </c>
      <c r="C1469" s="187" t="s">
        <v>1926</v>
      </c>
      <c r="D1469" s="173" t="s">
        <v>1090</v>
      </c>
      <c r="E1469" s="247"/>
      <c r="F1469" s="247">
        <v>20000000</v>
      </c>
      <c r="G1469" s="114"/>
    </row>
    <row r="1470" spans="1:7" ht="30" x14ac:dyDescent="0.25">
      <c r="A1470" s="173">
        <v>944</v>
      </c>
      <c r="B1470" s="199" t="s">
        <v>1099</v>
      </c>
      <c r="C1470" s="187" t="s">
        <v>1926</v>
      </c>
      <c r="D1470" s="173" t="s">
        <v>1090</v>
      </c>
      <c r="E1470" s="247"/>
      <c r="F1470" s="247">
        <v>20000000</v>
      </c>
      <c r="G1470" s="114"/>
    </row>
    <row r="1471" spans="1:7" ht="30" x14ac:dyDescent="0.25">
      <c r="A1471" s="173">
        <v>945</v>
      </c>
      <c r="B1471" s="199" t="s">
        <v>1100</v>
      </c>
      <c r="C1471" s="187" t="s">
        <v>1926</v>
      </c>
      <c r="D1471" s="173" t="s">
        <v>1090</v>
      </c>
      <c r="E1471" s="247"/>
      <c r="F1471" s="247">
        <v>20000000</v>
      </c>
      <c r="G1471" s="114"/>
    </row>
    <row r="1472" spans="1:7" ht="30" x14ac:dyDescent="0.25">
      <c r="A1472" s="173">
        <v>946</v>
      </c>
      <c r="B1472" s="199" t="s">
        <v>1101</v>
      </c>
      <c r="C1472" s="187" t="s">
        <v>1926</v>
      </c>
      <c r="D1472" s="173" t="s">
        <v>675</v>
      </c>
      <c r="E1472" s="247">
        <v>40000000</v>
      </c>
      <c r="F1472" s="247"/>
      <c r="G1472" s="114"/>
    </row>
    <row r="1473" spans="1:7" ht="30" x14ac:dyDescent="0.25">
      <c r="A1473" s="173">
        <v>947</v>
      </c>
      <c r="B1473" s="199" t="s">
        <v>1102</v>
      </c>
      <c r="C1473" s="187" t="s">
        <v>1926</v>
      </c>
      <c r="D1473" s="173" t="s">
        <v>675</v>
      </c>
      <c r="E1473" s="247">
        <v>40000000</v>
      </c>
      <c r="F1473" s="247"/>
      <c r="G1473" s="114"/>
    </row>
    <row r="1474" spans="1:7" ht="30" x14ac:dyDescent="0.25">
      <c r="A1474" s="173">
        <v>948</v>
      </c>
      <c r="B1474" s="199" t="s">
        <v>1103</v>
      </c>
      <c r="C1474" s="187" t="s">
        <v>1926</v>
      </c>
      <c r="D1474" s="173" t="s">
        <v>675</v>
      </c>
      <c r="E1474" s="247">
        <v>40000000</v>
      </c>
      <c r="F1474" s="247"/>
      <c r="G1474" s="114"/>
    </row>
    <row r="1475" spans="1:7" ht="30" x14ac:dyDescent="0.25">
      <c r="A1475" s="173">
        <v>949</v>
      </c>
      <c r="B1475" s="199" t="s">
        <v>1104</v>
      </c>
      <c r="C1475" s="187" t="s">
        <v>1926</v>
      </c>
      <c r="D1475" s="173" t="s">
        <v>1105</v>
      </c>
      <c r="E1475" s="247"/>
      <c r="F1475" s="247">
        <v>20000000</v>
      </c>
      <c r="G1475" s="114"/>
    </row>
    <row r="1476" spans="1:7" ht="30" x14ac:dyDescent="0.25">
      <c r="A1476" s="173">
        <v>950</v>
      </c>
      <c r="B1476" s="199" t="s">
        <v>1106</v>
      </c>
      <c r="C1476" s="187" t="s">
        <v>1926</v>
      </c>
      <c r="D1476" s="173" t="s">
        <v>1107</v>
      </c>
      <c r="E1476" s="247"/>
      <c r="F1476" s="247">
        <v>20000000</v>
      </c>
      <c r="G1476" s="114"/>
    </row>
    <row r="1477" spans="1:7" ht="30" x14ac:dyDescent="0.25">
      <c r="A1477" s="173">
        <v>951</v>
      </c>
      <c r="B1477" s="199" t="s">
        <v>1108</v>
      </c>
      <c r="C1477" s="187" t="s">
        <v>1926</v>
      </c>
      <c r="D1477" s="173" t="s">
        <v>1109</v>
      </c>
      <c r="E1477" s="247">
        <v>40000000</v>
      </c>
      <c r="F1477" s="247"/>
      <c r="G1477" s="114"/>
    </row>
    <row r="1478" spans="1:7" ht="30" x14ac:dyDescent="0.25">
      <c r="A1478" s="173">
        <v>952</v>
      </c>
      <c r="B1478" s="199" t="s">
        <v>1110</v>
      </c>
      <c r="C1478" s="187" t="s">
        <v>1926</v>
      </c>
      <c r="D1478" s="173" t="s">
        <v>1111</v>
      </c>
      <c r="E1478" s="247"/>
      <c r="F1478" s="247">
        <v>20000000</v>
      </c>
      <c r="G1478" s="114"/>
    </row>
    <row r="1479" spans="1:7" ht="30" x14ac:dyDescent="0.25">
      <c r="A1479" s="173">
        <v>953</v>
      </c>
      <c r="B1479" s="461" t="s">
        <v>1288</v>
      </c>
      <c r="C1479" s="187" t="s">
        <v>1926</v>
      </c>
      <c r="D1479" s="173" t="s">
        <v>1111</v>
      </c>
      <c r="E1479" s="247">
        <v>40000000</v>
      </c>
      <c r="F1479" s="247"/>
      <c r="G1479" s="94" t="s">
        <v>1914</v>
      </c>
    </row>
    <row r="1480" spans="1:7" ht="30" x14ac:dyDescent="0.25">
      <c r="A1480" s="173">
        <v>954</v>
      </c>
      <c r="B1480" s="199" t="s">
        <v>1112</v>
      </c>
      <c r="C1480" s="187" t="s">
        <v>1926</v>
      </c>
      <c r="D1480" s="173" t="s">
        <v>1113</v>
      </c>
      <c r="E1480" s="247">
        <v>40000000</v>
      </c>
      <c r="F1480" s="247"/>
      <c r="G1480" s="114"/>
    </row>
    <row r="1481" spans="1:7" ht="30" x14ac:dyDescent="0.25">
      <c r="A1481" s="173">
        <v>955</v>
      </c>
      <c r="B1481" s="199" t="s">
        <v>1114</v>
      </c>
      <c r="C1481" s="187" t="s">
        <v>1926</v>
      </c>
      <c r="D1481" s="173" t="s">
        <v>1113</v>
      </c>
      <c r="E1481" s="247"/>
      <c r="F1481" s="247">
        <v>20000000</v>
      </c>
      <c r="G1481" s="94"/>
    </row>
    <row r="1482" spans="1:7" ht="31.5" x14ac:dyDescent="0.25">
      <c r="A1482" s="173">
        <v>956</v>
      </c>
      <c r="B1482" s="461" t="s">
        <v>1287</v>
      </c>
      <c r="C1482" s="187" t="s">
        <v>1922</v>
      </c>
      <c r="D1482" s="173" t="s">
        <v>767</v>
      </c>
      <c r="E1482" s="247"/>
      <c r="F1482" s="247">
        <v>20000000</v>
      </c>
      <c r="G1482" s="94"/>
    </row>
    <row r="1483" spans="1:7" ht="30" x14ac:dyDescent="0.25">
      <c r="A1483" s="173">
        <v>957</v>
      </c>
      <c r="B1483" s="461" t="s">
        <v>1286</v>
      </c>
      <c r="C1483" s="187" t="s">
        <v>1926</v>
      </c>
      <c r="D1483" s="173" t="s">
        <v>767</v>
      </c>
      <c r="E1483" s="247">
        <v>40000000</v>
      </c>
      <c r="F1483" s="247"/>
      <c r="G1483" s="94" t="s">
        <v>1914</v>
      </c>
    </row>
    <row r="1484" spans="1:7" ht="30" x14ac:dyDescent="0.25">
      <c r="A1484" s="173">
        <v>958</v>
      </c>
      <c r="B1484" s="199" t="s">
        <v>1115</v>
      </c>
      <c r="C1484" s="187" t="s">
        <v>1926</v>
      </c>
      <c r="D1484" s="173" t="s">
        <v>1069</v>
      </c>
      <c r="E1484" s="247">
        <v>40000000</v>
      </c>
      <c r="F1484" s="247"/>
      <c r="G1484" s="94"/>
    </row>
    <row r="1485" spans="1:7" ht="30" x14ac:dyDescent="0.25">
      <c r="A1485" s="173">
        <v>959</v>
      </c>
      <c r="B1485" s="199" t="s">
        <v>1116</v>
      </c>
      <c r="C1485" s="187" t="s">
        <v>1926</v>
      </c>
      <c r="D1485" s="173" t="s">
        <v>1086</v>
      </c>
      <c r="E1485" s="247">
        <v>40000000</v>
      </c>
      <c r="F1485" s="247"/>
      <c r="G1485" s="114"/>
    </row>
    <row r="1486" spans="1:7" ht="30" x14ac:dyDescent="0.25">
      <c r="A1486" s="173">
        <v>960</v>
      </c>
      <c r="B1486" s="199" t="s">
        <v>1117</v>
      </c>
      <c r="C1486" s="187" t="s">
        <v>1926</v>
      </c>
      <c r="D1486" s="173" t="s">
        <v>1107</v>
      </c>
      <c r="E1486" s="247">
        <v>40000000</v>
      </c>
      <c r="F1486" s="247"/>
      <c r="G1486" s="114"/>
    </row>
    <row r="1487" spans="1:7" ht="30" x14ac:dyDescent="0.25">
      <c r="A1487" s="173">
        <v>961</v>
      </c>
      <c r="B1487" s="199" t="s">
        <v>1118</v>
      </c>
      <c r="C1487" s="187" t="s">
        <v>1926</v>
      </c>
      <c r="D1487" s="173" t="s">
        <v>1119</v>
      </c>
      <c r="E1487" s="247">
        <v>40000000</v>
      </c>
      <c r="F1487" s="247"/>
      <c r="G1487" s="114"/>
    </row>
    <row r="1488" spans="1:7" ht="30" x14ac:dyDescent="0.25">
      <c r="A1488" s="173">
        <v>962</v>
      </c>
      <c r="B1488" s="199" t="s">
        <v>1120</v>
      </c>
      <c r="C1488" s="187" t="s">
        <v>1926</v>
      </c>
      <c r="D1488" s="173" t="s">
        <v>188</v>
      </c>
      <c r="E1488" s="247">
        <v>40000000</v>
      </c>
      <c r="F1488" s="247"/>
      <c r="G1488" s="114"/>
    </row>
    <row r="1489" spans="1:7" ht="30" x14ac:dyDescent="0.25">
      <c r="A1489" s="173">
        <v>963</v>
      </c>
      <c r="B1489" s="199" t="s">
        <v>1121</v>
      </c>
      <c r="C1489" s="187" t="s">
        <v>1926</v>
      </c>
      <c r="D1489" s="173" t="s">
        <v>1086</v>
      </c>
      <c r="E1489" s="189">
        <v>40000000</v>
      </c>
      <c r="F1489" s="268"/>
      <c r="G1489" s="114"/>
    </row>
    <row r="1490" spans="1:7" ht="30" x14ac:dyDescent="0.25">
      <c r="A1490" s="173">
        <v>964</v>
      </c>
      <c r="B1490" s="199" t="s">
        <v>1122</v>
      </c>
      <c r="C1490" s="187" t="s">
        <v>1926</v>
      </c>
      <c r="D1490" s="173" t="s">
        <v>1069</v>
      </c>
      <c r="E1490" s="189"/>
      <c r="F1490" s="268">
        <v>20000000</v>
      </c>
      <c r="G1490" s="114"/>
    </row>
    <row r="1491" spans="1:7" ht="30" x14ac:dyDescent="0.25">
      <c r="A1491" s="173">
        <v>965</v>
      </c>
      <c r="B1491" s="199" t="s">
        <v>1123</v>
      </c>
      <c r="C1491" s="187" t="s">
        <v>1926</v>
      </c>
      <c r="D1491" s="173" t="s">
        <v>1069</v>
      </c>
      <c r="E1491" s="189"/>
      <c r="F1491" s="268">
        <v>20000000</v>
      </c>
      <c r="G1491" s="114"/>
    </row>
    <row r="1492" spans="1:7" ht="30" x14ac:dyDescent="0.25">
      <c r="A1492" s="173">
        <v>966</v>
      </c>
      <c r="B1492" s="199" t="s">
        <v>1124</v>
      </c>
      <c r="C1492" s="187" t="s">
        <v>1926</v>
      </c>
      <c r="D1492" s="173" t="s">
        <v>1069</v>
      </c>
      <c r="E1492" s="189"/>
      <c r="F1492" s="268">
        <v>20000000</v>
      </c>
      <c r="G1492" s="114"/>
    </row>
    <row r="1493" spans="1:7" ht="30" x14ac:dyDescent="0.25">
      <c r="A1493" s="173">
        <v>967</v>
      </c>
      <c r="B1493" s="199" t="s">
        <v>1125</v>
      </c>
      <c r="C1493" s="187" t="s">
        <v>1926</v>
      </c>
      <c r="D1493" s="173" t="s">
        <v>1086</v>
      </c>
      <c r="E1493" s="189"/>
      <c r="F1493" s="268">
        <v>20000000</v>
      </c>
      <c r="G1493" s="114"/>
    </row>
    <row r="1494" spans="1:7" ht="30" x14ac:dyDescent="0.25">
      <c r="A1494" s="173">
        <v>968</v>
      </c>
      <c r="B1494" s="199" t="s">
        <v>58</v>
      </c>
      <c r="C1494" s="187" t="s">
        <v>1926</v>
      </c>
      <c r="D1494" s="173" t="s">
        <v>675</v>
      </c>
      <c r="E1494" s="189"/>
      <c r="F1494" s="268">
        <v>20000000</v>
      </c>
      <c r="G1494" s="114"/>
    </row>
    <row r="1495" spans="1:7" ht="30" x14ac:dyDescent="0.25">
      <c r="A1495" s="173">
        <v>969</v>
      </c>
      <c r="B1495" s="199" t="s">
        <v>1126</v>
      </c>
      <c r="C1495" s="187" t="s">
        <v>1926</v>
      </c>
      <c r="D1495" s="173" t="s">
        <v>1105</v>
      </c>
      <c r="E1495" s="189"/>
      <c r="F1495" s="268">
        <v>20000000</v>
      </c>
      <c r="G1495" s="114"/>
    </row>
    <row r="1496" spans="1:7" ht="30" x14ac:dyDescent="0.25">
      <c r="A1496" s="173">
        <v>970</v>
      </c>
      <c r="B1496" s="199" t="s">
        <v>1127</v>
      </c>
      <c r="C1496" s="187" t="s">
        <v>1926</v>
      </c>
      <c r="D1496" s="173" t="s">
        <v>1107</v>
      </c>
      <c r="E1496" s="189"/>
      <c r="F1496" s="268">
        <v>20000000</v>
      </c>
      <c r="G1496" s="114"/>
    </row>
    <row r="1497" spans="1:7" ht="30" x14ac:dyDescent="0.25">
      <c r="A1497" s="173">
        <v>971</v>
      </c>
      <c r="B1497" s="199" t="s">
        <v>1128</v>
      </c>
      <c r="C1497" s="187" t="s">
        <v>1926</v>
      </c>
      <c r="D1497" s="173" t="s">
        <v>1109</v>
      </c>
      <c r="E1497" s="189"/>
      <c r="F1497" s="268">
        <v>20000000</v>
      </c>
      <c r="G1497" s="114"/>
    </row>
    <row r="1498" spans="1:7" ht="30" x14ac:dyDescent="0.25">
      <c r="A1498" s="173">
        <v>972</v>
      </c>
      <c r="B1498" s="199" t="s">
        <v>1129</v>
      </c>
      <c r="C1498" s="187" t="s">
        <v>1926</v>
      </c>
      <c r="D1498" s="173" t="s">
        <v>1111</v>
      </c>
      <c r="E1498" s="189"/>
      <c r="F1498" s="268">
        <v>20000000</v>
      </c>
      <c r="G1498" s="114"/>
    </row>
    <row r="1499" spans="1:7" ht="30" x14ac:dyDescent="0.25">
      <c r="A1499" s="173">
        <v>973</v>
      </c>
      <c r="B1499" s="199" t="s">
        <v>1130</v>
      </c>
      <c r="C1499" s="187" t="s">
        <v>1926</v>
      </c>
      <c r="D1499" s="173" t="s">
        <v>1111</v>
      </c>
      <c r="E1499" s="189"/>
      <c r="F1499" s="268">
        <v>20000000</v>
      </c>
      <c r="G1499" s="114"/>
    </row>
    <row r="1500" spans="1:7" ht="30" x14ac:dyDescent="0.25">
      <c r="A1500" s="173">
        <v>974</v>
      </c>
      <c r="B1500" s="199" t="s">
        <v>1131</v>
      </c>
      <c r="C1500" s="187" t="s">
        <v>1926</v>
      </c>
      <c r="D1500" s="173" t="s">
        <v>1132</v>
      </c>
      <c r="E1500" s="189"/>
      <c r="F1500" s="268">
        <v>20000000</v>
      </c>
      <c r="G1500" s="114"/>
    </row>
    <row r="1501" spans="1:7" ht="30" x14ac:dyDescent="0.25">
      <c r="A1501" s="173">
        <v>975</v>
      </c>
      <c r="B1501" s="199" t="s">
        <v>1133</v>
      </c>
      <c r="C1501" s="187" t="s">
        <v>1926</v>
      </c>
      <c r="D1501" s="173" t="s">
        <v>1119</v>
      </c>
      <c r="E1501" s="189"/>
      <c r="F1501" s="268">
        <v>20000000</v>
      </c>
      <c r="G1501" s="114"/>
    </row>
    <row r="1502" spans="1:7" s="2" customFormat="1" ht="24" customHeight="1" x14ac:dyDescent="0.25">
      <c r="A1502" s="464" t="s">
        <v>1378</v>
      </c>
      <c r="B1502" s="470" t="s">
        <v>1379</v>
      </c>
      <c r="C1502" s="187"/>
      <c r="D1502" s="173"/>
      <c r="E1502" s="202">
        <f>SUM(E1503:E1589)</f>
        <v>40000000</v>
      </c>
      <c r="F1502" s="202">
        <f>SUM(F1503:F1589)</f>
        <v>1720000000</v>
      </c>
      <c r="G1502" s="114"/>
    </row>
    <row r="1503" spans="1:7" s="2" customFormat="1" ht="30" x14ac:dyDescent="0.25">
      <c r="A1503" s="173">
        <v>976</v>
      </c>
      <c r="B1503" s="199" t="s">
        <v>1134</v>
      </c>
      <c r="C1503" s="187" t="s">
        <v>1926</v>
      </c>
      <c r="D1503" s="173" t="s">
        <v>1135</v>
      </c>
      <c r="E1503" s="247"/>
      <c r="F1503" s="247">
        <v>20000000</v>
      </c>
      <c r="G1503" s="114"/>
    </row>
    <row r="1504" spans="1:7" s="2" customFormat="1" ht="30" x14ac:dyDescent="0.25">
      <c r="A1504" s="173">
        <v>977</v>
      </c>
      <c r="B1504" s="199" t="s">
        <v>352</v>
      </c>
      <c r="C1504" s="187" t="s">
        <v>1926</v>
      </c>
      <c r="D1504" s="173" t="s">
        <v>1135</v>
      </c>
      <c r="E1504" s="247"/>
      <c r="F1504" s="247">
        <v>20000000</v>
      </c>
      <c r="G1504" s="114"/>
    </row>
    <row r="1505" spans="1:7" s="2" customFormat="1" ht="30" x14ac:dyDescent="0.25">
      <c r="A1505" s="173">
        <v>978</v>
      </c>
      <c r="B1505" s="199" t="s">
        <v>1136</v>
      </c>
      <c r="C1505" s="187" t="s">
        <v>1926</v>
      </c>
      <c r="D1505" s="173" t="s">
        <v>1137</v>
      </c>
      <c r="E1505" s="247"/>
      <c r="F1505" s="247">
        <v>20000000</v>
      </c>
      <c r="G1505" s="114"/>
    </row>
    <row r="1506" spans="1:7" ht="30" x14ac:dyDescent="0.25">
      <c r="A1506" s="173">
        <v>979</v>
      </c>
      <c r="B1506" s="199" t="s">
        <v>1138</v>
      </c>
      <c r="C1506" s="187" t="s">
        <v>1926</v>
      </c>
      <c r="D1506" s="173" t="s">
        <v>1137</v>
      </c>
      <c r="E1506" s="247"/>
      <c r="F1506" s="247">
        <v>20000000</v>
      </c>
      <c r="G1506" s="114"/>
    </row>
    <row r="1507" spans="1:7" ht="30" x14ac:dyDescent="0.25">
      <c r="A1507" s="173">
        <v>980</v>
      </c>
      <c r="B1507" s="199" t="s">
        <v>1139</v>
      </c>
      <c r="C1507" s="187" t="s">
        <v>1926</v>
      </c>
      <c r="D1507" s="173" t="s">
        <v>1137</v>
      </c>
      <c r="E1507" s="247"/>
      <c r="F1507" s="247">
        <v>20000000</v>
      </c>
      <c r="G1507" s="114"/>
    </row>
    <row r="1508" spans="1:7" ht="30" x14ac:dyDescent="0.25">
      <c r="A1508" s="173">
        <v>981</v>
      </c>
      <c r="B1508" s="461" t="s">
        <v>1285</v>
      </c>
      <c r="C1508" s="187" t="s">
        <v>1926</v>
      </c>
      <c r="D1508" s="173" t="s">
        <v>1140</v>
      </c>
      <c r="E1508" s="247"/>
      <c r="F1508" s="247">
        <v>20000000</v>
      </c>
      <c r="G1508" s="94" t="s">
        <v>1914</v>
      </c>
    </row>
    <row r="1509" spans="1:7" ht="30" x14ac:dyDescent="0.25">
      <c r="A1509" s="173">
        <v>982</v>
      </c>
      <c r="B1509" s="461" t="s">
        <v>1284</v>
      </c>
      <c r="C1509" s="187" t="s">
        <v>1926</v>
      </c>
      <c r="D1509" s="173" t="s">
        <v>1140</v>
      </c>
      <c r="E1509" s="247"/>
      <c r="F1509" s="247">
        <v>20000000</v>
      </c>
      <c r="G1509" s="94" t="s">
        <v>1914</v>
      </c>
    </row>
    <row r="1510" spans="1:7" ht="30" x14ac:dyDescent="0.25">
      <c r="A1510" s="173">
        <v>983</v>
      </c>
      <c r="B1510" s="461" t="s">
        <v>1283</v>
      </c>
      <c r="C1510" s="187" t="s">
        <v>1926</v>
      </c>
      <c r="D1510" s="173" t="s">
        <v>1140</v>
      </c>
      <c r="E1510" s="247"/>
      <c r="F1510" s="247">
        <v>20000000</v>
      </c>
      <c r="G1510" s="94" t="s">
        <v>1914</v>
      </c>
    </row>
    <row r="1511" spans="1:7" ht="30" x14ac:dyDescent="0.25">
      <c r="A1511" s="173">
        <v>984</v>
      </c>
      <c r="B1511" s="199" t="s">
        <v>1141</v>
      </c>
      <c r="C1511" s="187" t="s">
        <v>1926</v>
      </c>
      <c r="D1511" s="173" t="s">
        <v>1142</v>
      </c>
      <c r="E1511" s="247"/>
      <c r="F1511" s="247">
        <v>20000000</v>
      </c>
      <c r="G1511" s="94"/>
    </row>
    <row r="1512" spans="1:7" ht="30" x14ac:dyDescent="0.25">
      <c r="A1512" s="173">
        <v>985</v>
      </c>
      <c r="B1512" s="461" t="s">
        <v>1282</v>
      </c>
      <c r="C1512" s="187" t="s">
        <v>1926</v>
      </c>
      <c r="D1512" s="173" t="s">
        <v>1143</v>
      </c>
      <c r="E1512" s="247"/>
      <c r="F1512" s="247">
        <v>20000000</v>
      </c>
      <c r="G1512" s="94" t="s">
        <v>1914</v>
      </c>
    </row>
    <row r="1513" spans="1:7" ht="30" x14ac:dyDescent="0.25">
      <c r="A1513" s="173">
        <v>986</v>
      </c>
      <c r="B1513" s="199" t="s">
        <v>1144</v>
      </c>
      <c r="C1513" s="187" t="s">
        <v>1926</v>
      </c>
      <c r="D1513" s="173" t="s">
        <v>1143</v>
      </c>
      <c r="E1513" s="247"/>
      <c r="F1513" s="247">
        <v>20000000</v>
      </c>
      <c r="G1513" s="94"/>
    </row>
    <row r="1514" spans="1:7" ht="30" x14ac:dyDescent="0.25">
      <c r="A1514" s="173">
        <v>987</v>
      </c>
      <c r="B1514" s="199" t="s">
        <v>486</v>
      </c>
      <c r="C1514" s="187" t="s">
        <v>1926</v>
      </c>
      <c r="D1514" s="173" t="s">
        <v>1143</v>
      </c>
      <c r="E1514" s="247"/>
      <c r="F1514" s="247">
        <v>20000000</v>
      </c>
      <c r="G1514" s="114"/>
    </row>
    <row r="1515" spans="1:7" ht="30" x14ac:dyDescent="0.25">
      <c r="A1515" s="173">
        <v>988</v>
      </c>
      <c r="B1515" s="199" t="s">
        <v>1145</v>
      </c>
      <c r="C1515" s="187" t="s">
        <v>1926</v>
      </c>
      <c r="D1515" s="173" t="s">
        <v>1143</v>
      </c>
      <c r="E1515" s="247"/>
      <c r="F1515" s="247">
        <v>20000000</v>
      </c>
      <c r="G1515" s="114"/>
    </row>
    <row r="1516" spans="1:7" ht="30" x14ac:dyDescent="0.25">
      <c r="A1516" s="173">
        <v>989</v>
      </c>
      <c r="B1516" s="199" t="s">
        <v>1146</v>
      </c>
      <c r="C1516" s="187" t="s">
        <v>1926</v>
      </c>
      <c r="D1516" s="173" t="s">
        <v>1143</v>
      </c>
      <c r="E1516" s="247"/>
      <c r="F1516" s="247">
        <v>20000000</v>
      </c>
      <c r="G1516" s="114"/>
    </row>
    <row r="1517" spans="1:7" ht="30" x14ac:dyDescent="0.25">
      <c r="A1517" s="173">
        <v>990</v>
      </c>
      <c r="B1517" s="199" t="s">
        <v>1147</v>
      </c>
      <c r="C1517" s="187" t="s">
        <v>1926</v>
      </c>
      <c r="D1517" s="173" t="s">
        <v>1143</v>
      </c>
      <c r="E1517" s="247"/>
      <c r="F1517" s="247">
        <v>20000000</v>
      </c>
      <c r="G1517" s="114"/>
    </row>
    <row r="1518" spans="1:7" ht="30" x14ac:dyDescent="0.25">
      <c r="A1518" s="173">
        <v>991</v>
      </c>
      <c r="B1518" s="461" t="s">
        <v>1281</v>
      </c>
      <c r="C1518" s="187" t="s">
        <v>1926</v>
      </c>
      <c r="D1518" s="173" t="s">
        <v>1148</v>
      </c>
      <c r="E1518" s="247"/>
      <c r="F1518" s="247">
        <v>20000000</v>
      </c>
      <c r="G1518" s="114" t="s">
        <v>1914</v>
      </c>
    </row>
    <row r="1519" spans="1:7" ht="30" x14ac:dyDescent="0.25">
      <c r="A1519" s="173">
        <v>992</v>
      </c>
      <c r="B1519" s="199" t="s">
        <v>436</v>
      </c>
      <c r="C1519" s="187" t="s">
        <v>1926</v>
      </c>
      <c r="D1519" s="173" t="s">
        <v>1143</v>
      </c>
      <c r="E1519" s="247"/>
      <c r="F1519" s="247">
        <v>20000000</v>
      </c>
      <c r="G1519" s="114"/>
    </row>
    <row r="1520" spans="1:7" ht="30" x14ac:dyDescent="0.25">
      <c r="A1520" s="173">
        <v>993</v>
      </c>
      <c r="B1520" s="461" t="s">
        <v>1280</v>
      </c>
      <c r="C1520" s="187" t="s">
        <v>1926</v>
      </c>
      <c r="D1520" s="173" t="s">
        <v>1149</v>
      </c>
      <c r="E1520" s="247"/>
      <c r="F1520" s="247">
        <v>20000000</v>
      </c>
      <c r="G1520" s="94" t="s">
        <v>1914</v>
      </c>
    </row>
    <row r="1521" spans="1:7" ht="30" x14ac:dyDescent="0.25">
      <c r="A1521" s="173">
        <v>994</v>
      </c>
      <c r="B1521" s="199" t="s">
        <v>1150</v>
      </c>
      <c r="C1521" s="187" t="s">
        <v>1926</v>
      </c>
      <c r="D1521" s="173" t="s">
        <v>1149</v>
      </c>
      <c r="E1521" s="247"/>
      <c r="F1521" s="247">
        <v>20000000</v>
      </c>
      <c r="G1521" s="94"/>
    </row>
    <row r="1522" spans="1:7" ht="30" x14ac:dyDescent="0.25">
      <c r="A1522" s="173">
        <v>995</v>
      </c>
      <c r="B1522" s="199" t="s">
        <v>1151</v>
      </c>
      <c r="C1522" s="187" t="s">
        <v>1926</v>
      </c>
      <c r="D1522" s="173" t="s">
        <v>1152</v>
      </c>
      <c r="E1522" s="247"/>
      <c r="F1522" s="247">
        <v>20000000</v>
      </c>
      <c r="G1522" s="94"/>
    </row>
    <row r="1523" spans="1:7" ht="30" x14ac:dyDescent="0.25">
      <c r="A1523" s="173">
        <v>996</v>
      </c>
      <c r="B1523" s="199" t="s">
        <v>1153</v>
      </c>
      <c r="C1523" s="187" t="s">
        <v>1926</v>
      </c>
      <c r="D1523" s="173" t="s">
        <v>1152</v>
      </c>
      <c r="E1523" s="247"/>
      <c r="F1523" s="247">
        <v>20000000</v>
      </c>
      <c r="G1523" s="94"/>
    </row>
    <row r="1524" spans="1:7" ht="30" x14ac:dyDescent="0.25">
      <c r="A1524" s="173">
        <v>997</v>
      </c>
      <c r="B1524" s="199" t="s">
        <v>1154</v>
      </c>
      <c r="C1524" s="187" t="s">
        <v>1926</v>
      </c>
      <c r="D1524" s="173" t="s">
        <v>1152</v>
      </c>
      <c r="E1524" s="247"/>
      <c r="F1524" s="247">
        <v>20000000</v>
      </c>
      <c r="G1524" s="94"/>
    </row>
    <row r="1525" spans="1:7" ht="30" x14ac:dyDescent="0.25">
      <c r="A1525" s="173">
        <v>998</v>
      </c>
      <c r="B1525" s="199" t="s">
        <v>1155</v>
      </c>
      <c r="C1525" s="187" t="s">
        <v>1926</v>
      </c>
      <c r="D1525" s="173" t="s">
        <v>1152</v>
      </c>
      <c r="E1525" s="247"/>
      <c r="F1525" s="247">
        <v>20000000</v>
      </c>
      <c r="G1525" s="94"/>
    </row>
    <row r="1526" spans="1:7" ht="30" x14ac:dyDescent="0.25">
      <c r="A1526" s="173">
        <v>999</v>
      </c>
      <c r="B1526" s="461" t="s">
        <v>1279</v>
      </c>
      <c r="C1526" s="187" t="s">
        <v>1926</v>
      </c>
      <c r="D1526" s="173" t="s">
        <v>1152</v>
      </c>
      <c r="E1526" s="247"/>
      <c r="F1526" s="247">
        <v>20000000</v>
      </c>
      <c r="G1526" s="94" t="s">
        <v>1914</v>
      </c>
    </row>
    <row r="1527" spans="1:7" ht="30" x14ac:dyDescent="0.25">
      <c r="A1527" s="173">
        <v>1000</v>
      </c>
      <c r="B1527" s="199" t="s">
        <v>288</v>
      </c>
      <c r="C1527" s="187" t="s">
        <v>1926</v>
      </c>
      <c r="D1527" s="173" t="s">
        <v>1152</v>
      </c>
      <c r="E1527" s="247"/>
      <c r="F1527" s="247">
        <v>20000000</v>
      </c>
      <c r="G1527" s="94"/>
    </row>
    <row r="1528" spans="1:7" ht="30" x14ac:dyDescent="0.25">
      <c r="A1528" s="173">
        <v>1001</v>
      </c>
      <c r="B1528" s="199" t="s">
        <v>1156</v>
      </c>
      <c r="C1528" s="187" t="s">
        <v>1926</v>
      </c>
      <c r="D1528" s="173" t="s">
        <v>1157</v>
      </c>
      <c r="E1528" s="247"/>
      <c r="F1528" s="247">
        <v>20000000</v>
      </c>
      <c r="G1528" s="94"/>
    </row>
    <row r="1529" spans="1:7" ht="30" x14ac:dyDescent="0.25">
      <c r="A1529" s="173">
        <v>1002</v>
      </c>
      <c r="B1529" s="199" t="s">
        <v>1158</v>
      </c>
      <c r="C1529" s="187" t="s">
        <v>1926</v>
      </c>
      <c r="D1529" s="173" t="s">
        <v>1157</v>
      </c>
      <c r="E1529" s="247"/>
      <c r="F1529" s="247">
        <v>20000000</v>
      </c>
      <c r="G1529" s="94"/>
    </row>
    <row r="1530" spans="1:7" ht="30" x14ac:dyDescent="0.25">
      <c r="A1530" s="173">
        <v>1003</v>
      </c>
      <c r="B1530" s="199" t="s">
        <v>416</v>
      </c>
      <c r="C1530" s="187" t="s">
        <v>1926</v>
      </c>
      <c r="D1530" s="173" t="s">
        <v>1159</v>
      </c>
      <c r="E1530" s="247"/>
      <c r="F1530" s="247">
        <v>20000000</v>
      </c>
      <c r="G1530" s="94"/>
    </row>
    <row r="1531" spans="1:7" ht="30" x14ac:dyDescent="0.25">
      <c r="A1531" s="173">
        <v>1004</v>
      </c>
      <c r="B1531" s="461" t="s">
        <v>1278</v>
      </c>
      <c r="C1531" s="187" t="s">
        <v>1926</v>
      </c>
      <c r="D1531" s="173" t="s">
        <v>1159</v>
      </c>
      <c r="E1531" s="247"/>
      <c r="F1531" s="247">
        <v>20000000</v>
      </c>
      <c r="G1531" s="94" t="s">
        <v>1914</v>
      </c>
    </row>
    <row r="1532" spans="1:7" ht="30" x14ac:dyDescent="0.25">
      <c r="A1532" s="173">
        <v>1005</v>
      </c>
      <c r="B1532" s="199" t="s">
        <v>1161</v>
      </c>
      <c r="C1532" s="187" t="s">
        <v>1926</v>
      </c>
      <c r="D1532" s="173" t="s">
        <v>1162</v>
      </c>
      <c r="E1532" s="247"/>
      <c r="F1532" s="247">
        <v>20000000</v>
      </c>
      <c r="G1532" s="114"/>
    </row>
    <row r="1533" spans="1:7" ht="30" x14ac:dyDescent="0.25">
      <c r="A1533" s="173">
        <v>1006</v>
      </c>
      <c r="B1533" s="461" t="s">
        <v>1277</v>
      </c>
      <c r="C1533" s="187" t="s">
        <v>1926</v>
      </c>
      <c r="D1533" s="173" t="s">
        <v>1162</v>
      </c>
      <c r="E1533" s="247"/>
      <c r="F1533" s="247">
        <v>20000000</v>
      </c>
      <c r="G1533" s="114" t="s">
        <v>1914</v>
      </c>
    </row>
    <row r="1534" spans="1:7" ht="30" x14ac:dyDescent="0.25">
      <c r="A1534" s="173">
        <v>1007</v>
      </c>
      <c r="B1534" s="199" t="s">
        <v>1163</v>
      </c>
      <c r="C1534" s="187" t="s">
        <v>1926</v>
      </c>
      <c r="D1534" s="173" t="s">
        <v>1162</v>
      </c>
      <c r="E1534" s="247"/>
      <c r="F1534" s="247">
        <v>20000000</v>
      </c>
      <c r="G1534" s="114"/>
    </row>
    <row r="1535" spans="1:7" ht="30" x14ac:dyDescent="0.25">
      <c r="A1535" s="173">
        <v>1008</v>
      </c>
      <c r="B1535" s="199" t="s">
        <v>1164</v>
      </c>
      <c r="C1535" s="187" t="s">
        <v>1926</v>
      </c>
      <c r="D1535" s="173" t="s">
        <v>1162</v>
      </c>
      <c r="E1535" s="247"/>
      <c r="F1535" s="247">
        <v>20000000</v>
      </c>
      <c r="G1535" s="114"/>
    </row>
    <row r="1536" spans="1:7" ht="30" x14ac:dyDescent="0.25">
      <c r="A1536" s="173">
        <v>1009</v>
      </c>
      <c r="B1536" s="199" t="s">
        <v>1165</v>
      </c>
      <c r="C1536" s="187" t="s">
        <v>1926</v>
      </c>
      <c r="D1536" s="173" t="s">
        <v>1162</v>
      </c>
      <c r="E1536" s="247"/>
      <c r="F1536" s="247">
        <v>20000000</v>
      </c>
      <c r="G1536" s="114"/>
    </row>
    <row r="1537" spans="1:7" ht="30" x14ac:dyDescent="0.25">
      <c r="A1537" s="173">
        <v>1010</v>
      </c>
      <c r="B1537" s="199" t="s">
        <v>1166</v>
      </c>
      <c r="C1537" s="187" t="s">
        <v>1926</v>
      </c>
      <c r="D1537" s="173" t="s">
        <v>1148</v>
      </c>
      <c r="E1537" s="247"/>
      <c r="F1537" s="247">
        <v>20000000</v>
      </c>
      <c r="G1537" s="114"/>
    </row>
    <row r="1538" spans="1:7" ht="30" x14ac:dyDescent="0.25">
      <c r="A1538" s="173">
        <v>1011</v>
      </c>
      <c r="B1538" s="199" t="s">
        <v>1167</v>
      </c>
      <c r="C1538" s="187" t="s">
        <v>1926</v>
      </c>
      <c r="D1538" s="173" t="s">
        <v>1148</v>
      </c>
      <c r="E1538" s="247"/>
      <c r="F1538" s="247">
        <v>20000000</v>
      </c>
      <c r="G1538" s="114"/>
    </row>
    <row r="1539" spans="1:7" ht="30" x14ac:dyDescent="0.25">
      <c r="A1539" s="173">
        <v>1012</v>
      </c>
      <c r="B1539" s="199" t="s">
        <v>1168</v>
      </c>
      <c r="C1539" s="187" t="s">
        <v>1926</v>
      </c>
      <c r="D1539" s="173" t="s">
        <v>1148</v>
      </c>
      <c r="E1539" s="247"/>
      <c r="F1539" s="247">
        <v>20000000</v>
      </c>
      <c r="G1539" s="114"/>
    </row>
    <row r="1540" spans="1:7" ht="30" x14ac:dyDescent="0.25">
      <c r="A1540" s="173">
        <v>1013</v>
      </c>
      <c r="B1540" s="199" t="s">
        <v>1169</v>
      </c>
      <c r="C1540" s="187" t="s">
        <v>1926</v>
      </c>
      <c r="D1540" s="173" t="s">
        <v>1148</v>
      </c>
      <c r="E1540" s="247"/>
      <c r="F1540" s="247">
        <v>20000000</v>
      </c>
      <c r="G1540" s="114"/>
    </row>
    <row r="1541" spans="1:7" ht="30" x14ac:dyDescent="0.25">
      <c r="A1541" s="173">
        <v>1014</v>
      </c>
      <c r="B1541" s="199" t="s">
        <v>1170</v>
      </c>
      <c r="C1541" s="187" t="s">
        <v>1926</v>
      </c>
      <c r="D1541" s="173" t="s">
        <v>1171</v>
      </c>
      <c r="E1541" s="247"/>
      <c r="F1541" s="247">
        <v>20000000</v>
      </c>
      <c r="G1541" s="114"/>
    </row>
    <row r="1542" spans="1:7" ht="30" x14ac:dyDescent="0.25">
      <c r="A1542" s="173">
        <v>1015</v>
      </c>
      <c r="B1542" s="461" t="s">
        <v>1276</v>
      </c>
      <c r="C1542" s="187" t="s">
        <v>1926</v>
      </c>
      <c r="D1542" s="173" t="s">
        <v>1171</v>
      </c>
      <c r="E1542" s="247"/>
      <c r="F1542" s="247">
        <v>20000000</v>
      </c>
      <c r="G1542" s="94" t="s">
        <v>1914</v>
      </c>
    </row>
    <row r="1543" spans="1:7" ht="15.75" x14ac:dyDescent="0.25">
      <c r="A1543" s="173">
        <v>1016</v>
      </c>
      <c r="B1543" s="199" t="s">
        <v>1172</v>
      </c>
      <c r="C1543" s="187" t="s">
        <v>1922</v>
      </c>
      <c r="D1543" s="173" t="s">
        <v>1173</v>
      </c>
      <c r="E1543" s="247"/>
      <c r="F1543" s="247">
        <v>20000000</v>
      </c>
      <c r="G1543" s="94"/>
    </row>
    <row r="1544" spans="1:7" ht="15.75" x14ac:dyDescent="0.25">
      <c r="A1544" s="173">
        <v>1017</v>
      </c>
      <c r="B1544" s="461" t="s">
        <v>1275</v>
      </c>
      <c r="C1544" s="187" t="s">
        <v>1922</v>
      </c>
      <c r="D1544" s="173" t="s">
        <v>1174</v>
      </c>
      <c r="E1544" s="247"/>
      <c r="F1544" s="247">
        <v>20000000</v>
      </c>
      <c r="G1544" s="94"/>
    </row>
    <row r="1545" spans="1:7" ht="30" x14ac:dyDescent="0.25">
      <c r="A1545" s="173">
        <v>1018</v>
      </c>
      <c r="B1545" s="199" t="s">
        <v>436</v>
      </c>
      <c r="C1545" s="187" t="s">
        <v>1926</v>
      </c>
      <c r="D1545" s="173" t="s">
        <v>1173</v>
      </c>
      <c r="E1545" s="247"/>
      <c r="F1545" s="247">
        <v>20000000</v>
      </c>
      <c r="G1545" s="94"/>
    </row>
    <row r="1546" spans="1:7" ht="30" x14ac:dyDescent="0.25">
      <c r="A1546" s="173">
        <v>1019</v>
      </c>
      <c r="B1546" s="199" t="s">
        <v>1175</v>
      </c>
      <c r="C1546" s="187" t="s">
        <v>1926</v>
      </c>
      <c r="D1546" s="173" t="s">
        <v>1176</v>
      </c>
      <c r="E1546" s="247"/>
      <c r="F1546" s="247">
        <v>20000000</v>
      </c>
      <c r="G1546" s="94"/>
    </row>
    <row r="1547" spans="1:7" ht="30" x14ac:dyDescent="0.25">
      <c r="A1547" s="173">
        <v>1020</v>
      </c>
      <c r="B1547" s="199" t="s">
        <v>1177</v>
      </c>
      <c r="C1547" s="187" t="s">
        <v>1926</v>
      </c>
      <c r="D1547" s="173" t="s">
        <v>1176</v>
      </c>
      <c r="E1547" s="247"/>
      <c r="F1547" s="247">
        <v>20000000</v>
      </c>
      <c r="G1547" s="94"/>
    </row>
    <row r="1548" spans="1:7" ht="30" x14ac:dyDescent="0.25">
      <c r="A1548" s="173">
        <v>1021</v>
      </c>
      <c r="B1548" s="199" t="s">
        <v>1178</v>
      </c>
      <c r="C1548" s="187" t="s">
        <v>1926</v>
      </c>
      <c r="D1548" s="173" t="s">
        <v>1176</v>
      </c>
      <c r="E1548" s="247"/>
      <c r="F1548" s="247">
        <v>20000000</v>
      </c>
      <c r="G1548" s="94"/>
    </row>
    <row r="1549" spans="1:7" ht="30" x14ac:dyDescent="0.25">
      <c r="A1549" s="173">
        <v>1022</v>
      </c>
      <c r="B1549" s="461" t="s">
        <v>1274</v>
      </c>
      <c r="C1549" s="187" t="s">
        <v>1926</v>
      </c>
      <c r="D1549" s="173" t="s">
        <v>1176</v>
      </c>
      <c r="E1549" s="247"/>
      <c r="F1549" s="247">
        <v>20000000</v>
      </c>
      <c r="G1549" s="94" t="s">
        <v>1914</v>
      </c>
    </row>
    <row r="1550" spans="1:7" ht="30" x14ac:dyDescent="0.25">
      <c r="A1550" s="173">
        <v>1023</v>
      </c>
      <c r="B1550" s="461" t="s">
        <v>1273</v>
      </c>
      <c r="C1550" s="187" t="s">
        <v>1926</v>
      </c>
      <c r="D1550" s="173" t="s">
        <v>1176</v>
      </c>
      <c r="E1550" s="247"/>
      <c r="F1550" s="247">
        <v>20000000</v>
      </c>
      <c r="G1550" s="94" t="s">
        <v>1914</v>
      </c>
    </row>
    <row r="1551" spans="1:7" ht="30" x14ac:dyDescent="0.25">
      <c r="A1551" s="173">
        <v>1024</v>
      </c>
      <c r="B1551" s="461" t="s">
        <v>1272</v>
      </c>
      <c r="C1551" s="187" t="s">
        <v>1926</v>
      </c>
      <c r="D1551" s="173" t="s">
        <v>1179</v>
      </c>
      <c r="E1551" s="247"/>
      <c r="F1551" s="247">
        <v>20000000</v>
      </c>
      <c r="G1551" s="94" t="s">
        <v>1914</v>
      </c>
    </row>
    <row r="1552" spans="1:7" ht="30" x14ac:dyDescent="0.25">
      <c r="A1552" s="173">
        <v>1025</v>
      </c>
      <c r="B1552" s="199" t="s">
        <v>323</v>
      </c>
      <c r="C1552" s="187" t="s">
        <v>1926</v>
      </c>
      <c r="D1552" s="173" t="s">
        <v>1179</v>
      </c>
      <c r="E1552" s="247"/>
      <c r="F1552" s="247">
        <v>20000000</v>
      </c>
      <c r="G1552" s="94"/>
    </row>
    <row r="1553" spans="1:7" ht="30" x14ac:dyDescent="0.25">
      <c r="A1553" s="173">
        <v>1026</v>
      </c>
      <c r="B1553" s="199" t="s">
        <v>1180</v>
      </c>
      <c r="C1553" s="187" t="s">
        <v>1926</v>
      </c>
      <c r="D1553" s="173" t="s">
        <v>1179</v>
      </c>
      <c r="E1553" s="247"/>
      <c r="F1553" s="247">
        <v>20000000</v>
      </c>
      <c r="G1553" s="94"/>
    </row>
    <row r="1554" spans="1:7" ht="30" x14ac:dyDescent="0.25">
      <c r="A1554" s="173">
        <v>1027</v>
      </c>
      <c r="B1554" s="199" t="s">
        <v>59</v>
      </c>
      <c r="C1554" s="187" t="s">
        <v>1926</v>
      </c>
      <c r="D1554" s="173" t="s">
        <v>1179</v>
      </c>
      <c r="E1554" s="247"/>
      <c r="F1554" s="247">
        <v>20000000</v>
      </c>
      <c r="G1554" s="94"/>
    </row>
    <row r="1555" spans="1:7" ht="30" x14ac:dyDescent="0.25">
      <c r="A1555" s="173">
        <v>1028</v>
      </c>
      <c r="B1555" s="461" t="s">
        <v>1271</v>
      </c>
      <c r="C1555" s="187" t="s">
        <v>1926</v>
      </c>
      <c r="D1555" s="173" t="s">
        <v>1179</v>
      </c>
      <c r="E1555" s="247"/>
      <c r="F1555" s="247">
        <v>20000000</v>
      </c>
      <c r="G1555" s="94" t="s">
        <v>1914</v>
      </c>
    </row>
    <row r="1556" spans="1:7" ht="15.75" x14ac:dyDescent="0.25">
      <c r="A1556" s="173">
        <v>1029</v>
      </c>
      <c r="B1556" s="199" t="s">
        <v>1182</v>
      </c>
      <c r="C1556" s="187" t="s">
        <v>1923</v>
      </c>
      <c r="D1556" s="173" t="s">
        <v>1183</v>
      </c>
      <c r="E1556" s="247"/>
      <c r="F1556" s="247">
        <v>20000000</v>
      </c>
      <c r="G1556" s="94"/>
    </row>
    <row r="1557" spans="1:7" ht="30" x14ac:dyDescent="0.25">
      <c r="A1557" s="173">
        <v>1030</v>
      </c>
      <c r="B1557" s="199" t="s">
        <v>1184</v>
      </c>
      <c r="C1557" s="187" t="s">
        <v>1926</v>
      </c>
      <c r="D1557" s="173" t="s">
        <v>1183</v>
      </c>
      <c r="E1557" s="247"/>
      <c r="F1557" s="247">
        <v>20000000</v>
      </c>
      <c r="G1557" s="94"/>
    </row>
    <row r="1558" spans="1:7" ht="30" x14ac:dyDescent="0.25">
      <c r="A1558" s="173">
        <v>1031</v>
      </c>
      <c r="B1558" s="199" t="s">
        <v>1185</v>
      </c>
      <c r="C1558" s="187" t="s">
        <v>1926</v>
      </c>
      <c r="D1558" s="173" t="s">
        <v>1186</v>
      </c>
      <c r="E1558" s="247"/>
      <c r="F1558" s="247">
        <v>20000000</v>
      </c>
      <c r="G1558" s="94"/>
    </row>
    <row r="1559" spans="1:7" ht="30" x14ac:dyDescent="0.25">
      <c r="A1559" s="173">
        <v>1032</v>
      </c>
      <c r="B1559" s="199" t="s">
        <v>198</v>
      </c>
      <c r="C1559" s="187" t="s">
        <v>1926</v>
      </c>
      <c r="D1559" s="173" t="s">
        <v>1186</v>
      </c>
      <c r="E1559" s="247"/>
      <c r="F1559" s="247">
        <v>20000000</v>
      </c>
      <c r="G1559" s="94"/>
    </row>
    <row r="1560" spans="1:7" ht="30" x14ac:dyDescent="0.25">
      <c r="A1560" s="173">
        <v>1033</v>
      </c>
      <c r="B1560" s="199" t="s">
        <v>1187</v>
      </c>
      <c r="C1560" s="187" t="s">
        <v>1926</v>
      </c>
      <c r="D1560" s="173" t="s">
        <v>1188</v>
      </c>
      <c r="E1560" s="247"/>
      <c r="F1560" s="247">
        <v>20000000</v>
      </c>
      <c r="G1560" s="94"/>
    </row>
    <row r="1561" spans="1:7" ht="30" x14ac:dyDescent="0.25">
      <c r="A1561" s="173">
        <v>1034</v>
      </c>
      <c r="B1561" s="199" t="s">
        <v>1189</v>
      </c>
      <c r="C1561" s="187" t="s">
        <v>1926</v>
      </c>
      <c r="D1561" s="173" t="s">
        <v>1188</v>
      </c>
      <c r="E1561" s="247"/>
      <c r="F1561" s="247">
        <v>20000000</v>
      </c>
      <c r="G1561" s="94"/>
    </row>
    <row r="1562" spans="1:7" ht="30" x14ac:dyDescent="0.25">
      <c r="A1562" s="173">
        <v>1035</v>
      </c>
      <c r="B1562" s="199" t="s">
        <v>1190</v>
      </c>
      <c r="C1562" s="187" t="s">
        <v>1926</v>
      </c>
      <c r="D1562" s="173" t="s">
        <v>1188</v>
      </c>
      <c r="E1562" s="247"/>
      <c r="F1562" s="247">
        <v>20000000</v>
      </c>
      <c r="G1562" s="94"/>
    </row>
    <row r="1563" spans="1:7" ht="30" x14ac:dyDescent="0.25">
      <c r="A1563" s="173">
        <v>1036</v>
      </c>
      <c r="B1563" s="461" t="s">
        <v>1270</v>
      </c>
      <c r="C1563" s="187" t="s">
        <v>1926</v>
      </c>
      <c r="D1563" s="173" t="s">
        <v>1191</v>
      </c>
      <c r="E1563" s="247"/>
      <c r="F1563" s="247">
        <v>20000000</v>
      </c>
      <c r="G1563" s="94" t="s">
        <v>1914</v>
      </c>
    </row>
    <row r="1564" spans="1:7" ht="15.75" x14ac:dyDescent="0.25">
      <c r="A1564" s="173">
        <v>1037</v>
      </c>
      <c r="B1564" s="461" t="s">
        <v>1269</v>
      </c>
      <c r="C1564" s="187" t="s">
        <v>1922</v>
      </c>
      <c r="D1564" s="173" t="s">
        <v>1192</v>
      </c>
      <c r="E1564" s="247"/>
      <c r="F1564" s="247">
        <v>20000000</v>
      </c>
      <c r="G1564" s="114"/>
    </row>
    <row r="1565" spans="1:7" ht="30" x14ac:dyDescent="0.25">
      <c r="A1565" s="173">
        <v>1038</v>
      </c>
      <c r="B1565" s="199" t="s">
        <v>834</v>
      </c>
      <c r="C1565" s="187" t="s">
        <v>1926</v>
      </c>
      <c r="D1565" s="173" t="s">
        <v>1193</v>
      </c>
      <c r="E1565" s="247"/>
      <c r="F1565" s="247">
        <v>20000000</v>
      </c>
      <c r="G1565" s="114"/>
    </row>
    <row r="1566" spans="1:7" ht="15.75" x14ac:dyDescent="0.25">
      <c r="A1566" s="173">
        <v>1039</v>
      </c>
      <c r="B1566" s="199" t="s">
        <v>1194</v>
      </c>
      <c r="C1566" s="187" t="s">
        <v>1923</v>
      </c>
      <c r="D1566" s="173" t="s">
        <v>1195</v>
      </c>
      <c r="E1566" s="247"/>
      <c r="F1566" s="247">
        <v>20000000</v>
      </c>
      <c r="G1566" s="114"/>
    </row>
    <row r="1567" spans="1:7" ht="30" x14ac:dyDescent="0.25">
      <c r="A1567" s="173">
        <v>1040</v>
      </c>
      <c r="B1567" s="199" t="s">
        <v>1196</v>
      </c>
      <c r="C1567" s="187" t="s">
        <v>1926</v>
      </c>
      <c r="D1567" s="173" t="s">
        <v>1183</v>
      </c>
      <c r="E1567" s="247"/>
      <c r="F1567" s="247">
        <v>20000000</v>
      </c>
      <c r="G1567" s="114"/>
    </row>
    <row r="1568" spans="1:7" ht="30" x14ac:dyDescent="0.25">
      <c r="A1568" s="173">
        <v>1041</v>
      </c>
      <c r="B1568" s="199" t="s">
        <v>1197</v>
      </c>
      <c r="C1568" s="187" t="s">
        <v>1926</v>
      </c>
      <c r="D1568" s="173" t="s">
        <v>1198</v>
      </c>
      <c r="E1568" s="247"/>
      <c r="F1568" s="247">
        <v>20000000</v>
      </c>
      <c r="G1568" s="114"/>
    </row>
    <row r="1569" spans="1:7" ht="31.5" x14ac:dyDescent="0.25">
      <c r="A1569" s="173">
        <v>1042</v>
      </c>
      <c r="B1569" s="461" t="s">
        <v>1268</v>
      </c>
      <c r="C1569" s="187" t="s">
        <v>1926</v>
      </c>
      <c r="D1569" s="173" t="s">
        <v>1183</v>
      </c>
      <c r="E1569" s="247"/>
      <c r="F1569" s="247">
        <v>20000000</v>
      </c>
      <c r="G1569" s="114"/>
    </row>
    <row r="1570" spans="1:7" ht="30" x14ac:dyDescent="0.25">
      <c r="A1570" s="173">
        <v>1043</v>
      </c>
      <c r="B1570" s="199" t="s">
        <v>1199</v>
      </c>
      <c r="C1570" s="187" t="s">
        <v>1926</v>
      </c>
      <c r="D1570" s="173" t="s">
        <v>1186</v>
      </c>
      <c r="E1570" s="247"/>
      <c r="F1570" s="247">
        <v>20000000</v>
      </c>
      <c r="G1570" s="114"/>
    </row>
    <row r="1571" spans="1:7" ht="24" customHeight="1" x14ac:dyDescent="0.25">
      <c r="A1571" s="173">
        <v>1044</v>
      </c>
      <c r="B1571" s="199" t="s">
        <v>1200</v>
      </c>
      <c r="C1571" s="187" t="s">
        <v>1922</v>
      </c>
      <c r="D1571" s="173" t="s">
        <v>1201</v>
      </c>
      <c r="E1571" s="247"/>
      <c r="F1571" s="247">
        <v>20000000</v>
      </c>
      <c r="G1571" s="114"/>
    </row>
    <row r="1572" spans="1:7" ht="30" x14ac:dyDescent="0.25">
      <c r="A1572" s="173">
        <v>1045</v>
      </c>
      <c r="B1572" s="199" t="s">
        <v>1202</v>
      </c>
      <c r="C1572" s="187" t="s">
        <v>1926</v>
      </c>
      <c r="D1572" s="173" t="s">
        <v>1173</v>
      </c>
      <c r="E1572" s="247"/>
      <c r="F1572" s="247">
        <v>20000000</v>
      </c>
      <c r="G1572" s="114"/>
    </row>
    <row r="1573" spans="1:7" ht="30" x14ac:dyDescent="0.25">
      <c r="A1573" s="173">
        <v>1046</v>
      </c>
      <c r="B1573" s="199" t="s">
        <v>1203</v>
      </c>
      <c r="C1573" s="187" t="s">
        <v>1926</v>
      </c>
      <c r="D1573" s="173" t="s">
        <v>1179</v>
      </c>
      <c r="E1573" s="247"/>
      <c r="F1573" s="247">
        <v>20000000</v>
      </c>
      <c r="G1573" s="114"/>
    </row>
    <row r="1574" spans="1:7" ht="15.75" x14ac:dyDescent="0.25">
      <c r="A1574" s="173">
        <v>1047</v>
      </c>
      <c r="B1574" s="199" t="s">
        <v>1204</v>
      </c>
      <c r="C1574" s="187" t="s">
        <v>1923</v>
      </c>
      <c r="D1574" s="173" t="s">
        <v>1186</v>
      </c>
      <c r="E1574" s="247"/>
      <c r="F1574" s="247">
        <v>20000000</v>
      </c>
      <c r="G1574" s="114"/>
    </row>
    <row r="1575" spans="1:7" ht="30" x14ac:dyDescent="0.25">
      <c r="A1575" s="173">
        <v>1048</v>
      </c>
      <c r="B1575" s="199" t="s">
        <v>1205</v>
      </c>
      <c r="C1575" s="187" t="s">
        <v>1926</v>
      </c>
      <c r="D1575" s="173" t="s">
        <v>1159</v>
      </c>
      <c r="E1575" s="247"/>
      <c r="F1575" s="247">
        <v>20000000</v>
      </c>
      <c r="G1575" s="114"/>
    </row>
    <row r="1576" spans="1:7" ht="15.75" x14ac:dyDescent="0.25">
      <c r="A1576" s="173">
        <v>1049</v>
      </c>
      <c r="B1576" s="461" t="s">
        <v>1267</v>
      </c>
      <c r="C1576" s="187" t="s">
        <v>1922</v>
      </c>
      <c r="D1576" s="173" t="s">
        <v>1191</v>
      </c>
      <c r="E1576" s="247"/>
      <c r="F1576" s="247">
        <v>20000000</v>
      </c>
      <c r="G1576" s="114"/>
    </row>
    <row r="1577" spans="1:7" ht="30" x14ac:dyDescent="0.25">
      <c r="A1577" s="173">
        <v>1050</v>
      </c>
      <c r="B1577" s="199" t="s">
        <v>323</v>
      </c>
      <c r="C1577" s="187" t="s">
        <v>1926</v>
      </c>
      <c r="D1577" s="173" t="s">
        <v>1195</v>
      </c>
      <c r="E1577" s="247"/>
      <c r="F1577" s="247">
        <v>20000000</v>
      </c>
      <c r="G1577" s="114"/>
    </row>
    <row r="1578" spans="1:7" ht="30" x14ac:dyDescent="0.25">
      <c r="A1578" s="173">
        <v>1051</v>
      </c>
      <c r="B1578" s="199" t="s">
        <v>79</v>
      </c>
      <c r="C1578" s="187" t="s">
        <v>1926</v>
      </c>
      <c r="D1578" s="173" t="s">
        <v>1157</v>
      </c>
      <c r="E1578" s="247"/>
      <c r="F1578" s="247">
        <v>20000000</v>
      </c>
      <c r="G1578" s="114"/>
    </row>
    <row r="1579" spans="1:7" ht="30" x14ac:dyDescent="0.25">
      <c r="A1579" s="173">
        <v>1052</v>
      </c>
      <c r="B1579" s="186" t="s">
        <v>1206</v>
      </c>
      <c r="C1579" s="187" t="s">
        <v>1926</v>
      </c>
      <c r="D1579" s="173" t="s">
        <v>1149</v>
      </c>
      <c r="E1579" s="173"/>
      <c r="F1579" s="460">
        <v>20000000</v>
      </c>
      <c r="G1579" s="114"/>
    </row>
    <row r="1580" spans="1:7" ht="30" x14ac:dyDescent="0.25">
      <c r="A1580" s="173">
        <v>1053</v>
      </c>
      <c r="B1580" s="186" t="s">
        <v>1207</v>
      </c>
      <c r="C1580" s="187" t="s">
        <v>1926</v>
      </c>
      <c r="D1580" s="173" t="s">
        <v>1176</v>
      </c>
      <c r="E1580" s="173"/>
      <c r="F1580" s="460">
        <v>20000000</v>
      </c>
      <c r="G1580" s="114"/>
    </row>
    <row r="1581" spans="1:7" ht="30" x14ac:dyDescent="0.25">
      <c r="A1581" s="173">
        <v>1054</v>
      </c>
      <c r="B1581" s="186" t="s">
        <v>1208</v>
      </c>
      <c r="C1581" s="187" t="s">
        <v>1926</v>
      </c>
      <c r="D1581" s="173" t="s">
        <v>1183</v>
      </c>
      <c r="E1581" s="173"/>
      <c r="F1581" s="460">
        <v>20000000</v>
      </c>
      <c r="G1581" s="114"/>
    </row>
    <row r="1582" spans="1:7" ht="30" x14ac:dyDescent="0.25">
      <c r="A1582" s="173">
        <v>1055</v>
      </c>
      <c r="B1582" s="186" t="s">
        <v>1209</v>
      </c>
      <c r="C1582" s="187" t="s">
        <v>1926</v>
      </c>
      <c r="D1582" s="173" t="s">
        <v>1210</v>
      </c>
      <c r="E1582" s="173"/>
      <c r="F1582" s="460">
        <v>20000000</v>
      </c>
      <c r="G1582" s="114"/>
    </row>
    <row r="1583" spans="1:7" ht="30" x14ac:dyDescent="0.25">
      <c r="A1583" s="173">
        <v>1056</v>
      </c>
      <c r="B1583" s="186" t="s">
        <v>1211</v>
      </c>
      <c r="C1583" s="187" t="s">
        <v>1926</v>
      </c>
      <c r="D1583" s="173" t="s">
        <v>1149</v>
      </c>
      <c r="E1583" s="173"/>
      <c r="F1583" s="460">
        <v>20000000</v>
      </c>
      <c r="G1583" s="114"/>
    </row>
    <row r="1584" spans="1:7" ht="30" x14ac:dyDescent="0.25">
      <c r="A1584" s="173">
        <v>1057</v>
      </c>
      <c r="B1584" s="186" t="s">
        <v>1212</v>
      </c>
      <c r="C1584" s="187" t="s">
        <v>1926</v>
      </c>
      <c r="D1584" s="173" t="s">
        <v>1173</v>
      </c>
      <c r="E1584" s="173"/>
      <c r="F1584" s="460">
        <v>20000000</v>
      </c>
      <c r="G1584" s="114"/>
    </row>
    <row r="1585" spans="1:7" ht="30" x14ac:dyDescent="0.25">
      <c r="A1585" s="173">
        <v>1058</v>
      </c>
      <c r="B1585" s="186" t="s">
        <v>1213</v>
      </c>
      <c r="C1585" s="187" t="s">
        <v>1926</v>
      </c>
      <c r="D1585" s="173" t="s">
        <v>1176</v>
      </c>
      <c r="E1585" s="173"/>
      <c r="F1585" s="460">
        <v>20000000</v>
      </c>
      <c r="G1585" s="114"/>
    </row>
    <row r="1586" spans="1:7" ht="30" x14ac:dyDescent="0.25">
      <c r="A1586" s="173">
        <v>1059</v>
      </c>
      <c r="B1586" s="186" t="s">
        <v>1214</v>
      </c>
      <c r="C1586" s="187" t="s">
        <v>1926</v>
      </c>
      <c r="D1586" s="173" t="s">
        <v>1162</v>
      </c>
      <c r="E1586" s="173"/>
      <c r="F1586" s="460">
        <v>20000000</v>
      </c>
      <c r="G1586" s="114"/>
    </row>
    <row r="1587" spans="1:7" ht="30" x14ac:dyDescent="0.25">
      <c r="A1587" s="173">
        <v>1060</v>
      </c>
      <c r="B1587" s="199" t="s">
        <v>1215</v>
      </c>
      <c r="C1587" s="187" t="s">
        <v>1926</v>
      </c>
      <c r="D1587" s="173" t="s">
        <v>1201</v>
      </c>
      <c r="E1587" s="268">
        <v>40000000</v>
      </c>
      <c r="F1587" s="268"/>
      <c r="G1587" s="114"/>
    </row>
    <row r="1588" spans="1:7" ht="30" x14ac:dyDescent="0.25">
      <c r="A1588" s="173">
        <v>1061</v>
      </c>
      <c r="B1588" s="186" t="s">
        <v>275</v>
      </c>
      <c r="C1588" s="187" t="s">
        <v>1925</v>
      </c>
      <c r="D1588" s="173" t="s">
        <v>1216</v>
      </c>
      <c r="E1588" s="472"/>
      <c r="F1588" s="414">
        <v>20000000</v>
      </c>
      <c r="G1588" s="114"/>
    </row>
    <row r="1589" spans="1:7" ht="45.75" customHeight="1" x14ac:dyDescent="0.25">
      <c r="A1589" s="173">
        <v>1062</v>
      </c>
      <c r="B1589" s="186" t="s">
        <v>1117</v>
      </c>
      <c r="C1589" s="187" t="s">
        <v>1922</v>
      </c>
      <c r="D1589" s="173" t="s">
        <v>1149</v>
      </c>
      <c r="E1589" s="472"/>
      <c r="F1589" s="231">
        <v>20000000</v>
      </c>
      <c r="G1589" s="473" t="s">
        <v>1912</v>
      </c>
    </row>
    <row r="1590" spans="1:7" ht="5.25" customHeight="1" x14ac:dyDescent="0.25">
      <c r="A1590" s="4"/>
      <c r="B1590" s="13"/>
      <c r="C1590" s="11"/>
      <c r="D1590" s="4"/>
      <c r="E1590" s="4"/>
      <c r="F1590" s="4"/>
      <c r="G1590" s="9"/>
    </row>
    <row r="1591" spans="1:7" x14ac:dyDescent="0.25">
      <c r="A1591" s="4"/>
      <c r="B1591" s="14" t="s">
        <v>1918</v>
      </c>
      <c r="C1591" s="11"/>
      <c r="D1591" s="4"/>
      <c r="E1591" s="4"/>
      <c r="F1591" s="4"/>
      <c r="G1591" s="9"/>
    </row>
    <row r="1592" spans="1:7" x14ac:dyDescent="0.25">
      <c r="A1592" s="4"/>
      <c r="B1592" s="13" t="s">
        <v>1919</v>
      </c>
      <c r="C1592" s="11"/>
      <c r="D1592" s="4"/>
      <c r="E1592" s="4"/>
      <c r="F1592" s="4"/>
      <c r="G1592" s="9"/>
    </row>
    <row r="1593" spans="1:7" x14ac:dyDescent="0.25">
      <c r="A1593" s="4"/>
      <c r="B1593" s="13" t="s">
        <v>1920</v>
      </c>
      <c r="C1593" s="11"/>
      <c r="D1593" s="4"/>
      <c r="E1593" s="4"/>
      <c r="F1593" s="4"/>
      <c r="G1593" s="9"/>
    </row>
    <row r="1594" spans="1:7" x14ac:dyDescent="0.25">
      <c r="A1594" s="4"/>
      <c r="B1594" s="13"/>
      <c r="C1594" s="11"/>
      <c r="D1594" s="4"/>
      <c r="E1594" s="4"/>
      <c r="F1594" s="4"/>
      <c r="G1594" s="9"/>
    </row>
    <row r="1595" spans="1:7" x14ac:dyDescent="0.25">
      <c r="A1595" s="4"/>
      <c r="B1595" s="13"/>
      <c r="C1595" s="11"/>
      <c r="D1595" s="4"/>
      <c r="E1595" s="4"/>
      <c r="F1595" s="4"/>
      <c r="G1595" s="9"/>
    </row>
    <row r="1596" spans="1:7" x14ac:dyDescent="0.25">
      <c r="A1596" s="4"/>
      <c r="B1596" s="13"/>
      <c r="C1596" s="11"/>
      <c r="D1596" s="4"/>
      <c r="E1596" s="4"/>
      <c r="F1596" s="4"/>
      <c r="G1596" s="9"/>
    </row>
    <row r="1597" spans="1:7" x14ac:dyDescent="0.25">
      <c r="A1597" s="4"/>
      <c r="B1597" s="13"/>
      <c r="C1597" s="11"/>
      <c r="D1597" s="4"/>
      <c r="E1597" s="4"/>
      <c r="F1597" s="4"/>
      <c r="G1597" s="9"/>
    </row>
    <row r="1598" spans="1:7" x14ac:dyDescent="0.25">
      <c r="A1598" s="4"/>
      <c r="B1598" s="13"/>
      <c r="C1598" s="11"/>
      <c r="D1598" s="4"/>
      <c r="E1598" s="4"/>
      <c r="F1598" s="4"/>
      <c r="G1598" s="9"/>
    </row>
    <row r="1599" spans="1:7" x14ac:dyDescent="0.25">
      <c r="A1599" s="4"/>
      <c r="B1599" s="13"/>
      <c r="C1599" s="11"/>
      <c r="D1599" s="4"/>
      <c r="E1599" s="4"/>
      <c r="F1599" s="4"/>
      <c r="G1599" s="9"/>
    </row>
    <row r="1600" spans="1:7" x14ac:dyDescent="0.25">
      <c r="A1600" s="4"/>
      <c r="B1600" s="13"/>
      <c r="C1600" s="11"/>
      <c r="D1600" s="4"/>
      <c r="E1600" s="4"/>
      <c r="F1600" s="4"/>
      <c r="G1600" s="9"/>
    </row>
  </sheetData>
  <mergeCells count="5">
    <mergeCell ref="A2:G2"/>
    <mergeCell ref="A1:G1"/>
    <mergeCell ref="A3:G3"/>
    <mergeCell ref="A5:G5"/>
    <mergeCell ref="A4:G4"/>
  </mergeCells>
  <pageMargins left="0.31" right="0.25" top="0.45" bottom="0.61" header="0.3" footer="0.3"/>
  <pageSetup paperSize="9" orientation="landscape" r:id="rId1"/>
  <headerFooter>
    <oddFooter>Page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0"/>
  <sheetViews>
    <sheetView workbookViewId="0">
      <selection activeCell="B6" sqref="B6:B7"/>
    </sheetView>
  </sheetViews>
  <sheetFormatPr defaultRowHeight="15" x14ac:dyDescent="0.25"/>
  <cols>
    <col min="1" max="1" width="5.28515625" customWidth="1"/>
    <col min="2" max="2" width="36.42578125" customWidth="1"/>
    <col min="3" max="3" width="31.5703125" customWidth="1"/>
    <col min="4" max="4" width="18" customWidth="1"/>
    <col min="5" max="5" width="16.42578125" customWidth="1"/>
    <col min="6" max="6" width="14.140625" customWidth="1"/>
    <col min="7" max="7" width="10.42578125" customWidth="1"/>
  </cols>
  <sheetData>
    <row r="1" spans="1:7" ht="18.75" x14ac:dyDescent="0.25">
      <c r="A1" s="574" t="s">
        <v>8634</v>
      </c>
      <c r="B1" s="574"/>
      <c r="C1" s="574"/>
      <c r="D1" s="574"/>
      <c r="E1" s="574"/>
      <c r="F1" s="574"/>
      <c r="G1" s="574"/>
    </row>
    <row r="2" spans="1:7" ht="18.75" x14ac:dyDescent="0.25">
      <c r="A2" s="575" t="s">
        <v>1915</v>
      </c>
      <c r="B2" s="575"/>
      <c r="C2" s="575"/>
      <c r="D2" s="575"/>
      <c r="E2" s="575"/>
      <c r="F2" s="575"/>
      <c r="G2" s="575"/>
    </row>
    <row r="3" spans="1:7" ht="18.75" x14ac:dyDescent="0.25">
      <c r="A3" s="574" t="s">
        <v>4535</v>
      </c>
      <c r="B3" s="574"/>
      <c r="C3" s="574"/>
      <c r="D3" s="574"/>
      <c r="E3" s="574"/>
      <c r="F3" s="574"/>
      <c r="G3" s="574"/>
    </row>
    <row r="4" spans="1:7" ht="16.5" x14ac:dyDescent="0.25">
      <c r="A4" s="576" t="s">
        <v>1933</v>
      </c>
      <c r="B4" s="576"/>
      <c r="C4" s="576"/>
      <c r="D4" s="576"/>
      <c r="E4" s="576"/>
      <c r="F4" s="576"/>
      <c r="G4" s="576"/>
    </row>
    <row r="5" spans="1:7" ht="15.75" x14ac:dyDescent="0.25">
      <c r="A5" s="49"/>
      <c r="B5" s="49"/>
      <c r="C5" s="49"/>
      <c r="D5" s="49"/>
      <c r="E5" s="49"/>
      <c r="F5" s="49"/>
      <c r="G5" s="49"/>
    </row>
    <row r="6" spans="1:7" x14ac:dyDescent="0.25">
      <c r="A6" s="577" t="s">
        <v>1936</v>
      </c>
      <c r="B6" s="577" t="s">
        <v>0</v>
      </c>
      <c r="C6" s="577" t="s">
        <v>1937</v>
      </c>
      <c r="D6" s="577" t="s">
        <v>1938</v>
      </c>
      <c r="E6" s="578" t="s">
        <v>4536</v>
      </c>
      <c r="F6" s="578" t="s">
        <v>1940</v>
      </c>
      <c r="G6" s="579" t="s">
        <v>3</v>
      </c>
    </row>
    <row r="7" spans="1:7" ht="50.25" customHeight="1" x14ac:dyDescent="0.25">
      <c r="A7" s="577"/>
      <c r="B7" s="577"/>
      <c r="C7" s="577"/>
      <c r="D7" s="577"/>
      <c r="E7" s="578"/>
      <c r="F7" s="578"/>
      <c r="G7" s="579"/>
    </row>
    <row r="8" spans="1:7" ht="15.75" x14ac:dyDescent="0.25">
      <c r="A8" s="24" t="s">
        <v>4</v>
      </c>
      <c r="B8" s="24" t="s">
        <v>5</v>
      </c>
      <c r="C8" s="24" t="s">
        <v>1380</v>
      </c>
      <c r="D8" s="24" t="s">
        <v>1381</v>
      </c>
      <c r="E8" s="24" t="s">
        <v>6</v>
      </c>
      <c r="F8" s="24" t="s">
        <v>7</v>
      </c>
      <c r="G8" s="24" t="s">
        <v>1931</v>
      </c>
    </row>
    <row r="9" spans="1:7" ht="15.75" x14ac:dyDescent="0.25">
      <c r="A9" s="36" t="s">
        <v>1382</v>
      </c>
      <c r="B9" s="128" t="s">
        <v>1383</v>
      </c>
      <c r="C9" s="128"/>
      <c r="D9" s="36"/>
      <c r="E9" s="116">
        <f>E10+E47+E55+E61+E63+E82+E84+E90+E113+E115+E125+E130+E134+E140+E144+E146</f>
        <v>4640000000</v>
      </c>
      <c r="F9" s="116">
        <f>F10+F47+F55+F61+F63+F82+F84+F90+F113+F115+F125+F130+F134+F140+F144+F146</f>
        <v>120000000</v>
      </c>
      <c r="G9" s="128"/>
    </row>
    <row r="10" spans="1:7" ht="15.75" x14ac:dyDescent="0.25">
      <c r="A10" s="36" t="s">
        <v>1324</v>
      </c>
      <c r="B10" s="573" t="s">
        <v>4537</v>
      </c>
      <c r="C10" s="573"/>
      <c r="D10" s="36"/>
      <c r="E10" s="116">
        <f>SUM(E11:E46)</f>
        <v>1360000000</v>
      </c>
      <c r="F10" s="116">
        <f>SUM(F11:F46)</f>
        <v>40000000</v>
      </c>
      <c r="G10" s="50"/>
    </row>
    <row r="11" spans="1:7" ht="15.75" x14ac:dyDescent="0.25">
      <c r="A11" s="125">
        <v>1</v>
      </c>
      <c r="B11" s="475" t="s">
        <v>4538</v>
      </c>
      <c r="C11" s="131" t="s">
        <v>1957</v>
      </c>
      <c r="D11" s="131" t="s">
        <v>379</v>
      </c>
      <c r="E11" s="476">
        <v>40000000</v>
      </c>
      <c r="F11" s="477">
        <v>0</v>
      </c>
      <c r="G11" s="478"/>
    </row>
    <row r="12" spans="1:7" ht="15.75" x14ac:dyDescent="0.25">
      <c r="A12" s="125">
        <v>2</v>
      </c>
      <c r="B12" s="475" t="s">
        <v>4539</v>
      </c>
      <c r="C12" s="125" t="s">
        <v>3516</v>
      </c>
      <c r="D12" s="131" t="s">
        <v>373</v>
      </c>
      <c r="E12" s="476">
        <v>40000000</v>
      </c>
      <c r="F12" s="477">
        <v>0</v>
      </c>
      <c r="G12" s="478"/>
    </row>
    <row r="13" spans="1:7" ht="15.75" x14ac:dyDescent="0.25">
      <c r="A13" s="125">
        <v>3</v>
      </c>
      <c r="B13" s="475" t="s">
        <v>4540</v>
      </c>
      <c r="C13" s="131" t="s">
        <v>4541</v>
      </c>
      <c r="D13" s="131" t="s">
        <v>704</v>
      </c>
      <c r="E13" s="476">
        <v>40000000</v>
      </c>
      <c r="F13" s="477">
        <v>0</v>
      </c>
      <c r="G13" s="478"/>
    </row>
    <row r="14" spans="1:7" ht="15.75" x14ac:dyDescent="0.25">
      <c r="A14" s="125">
        <v>4</v>
      </c>
      <c r="B14" s="475" t="s">
        <v>4542</v>
      </c>
      <c r="C14" s="131" t="s">
        <v>1957</v>
      </c>
      <c r="D14" s="131" t="s">
        <v>4124</v>
      </c>
      <c r="E14" s="476">
        <v>40000000</v>
      </c>
      <c r="F14" s="477">
        <v>0</v>
      </c>
      <c r="G14" s="478"/>
    </row>
    <row r="15" spans="1:7" ht="15.75" x14ac:dyDescent="0.25">
      <c r="A15" s="125">
        <v>5</v>
      </c>
      <c r="B15" s="475" t="s">
        <v>4543</v>
      </c>
      <c r="C15" s="131" t="s">
        <v>3277</v>
      </c>
      <c r="D15" s="131" t="s">
        <v>706</v>
      </c>
      <c r="E15" s="476">
        <v>40000000</v>
      </c>
      <c r="F15" s="477">
        <v>0</v>
      </c>
      <c r="G15" s="478"/>
    </row>
    <row r="16" spans="1:7" ht="15.75" x14ac:dyDescent="0.25">
      <c r="A16" s="125">
        <v>6</v>
      </c>
      <c r="B16" s="475" t="s">
        <v>4544</v>
      </c>
      <c r="C16" s="131" t="s">
        <v>1957</v>
      </c>
      <c r="D16" s="131" t="s">
        <v>1700</v>
      </c>
      <c r="E16" s="476">
        <v>40000000</v>
      </c>
      <c r="F16" s="477">
        <v>0</v>
      </c>
      <c r="G16" s="478"/>
    </row>
    <row r="17" spans="1:7" ht="15.75" x14ac:dyDescent="0.25">
      <c r="A17" s="125">
        <v>7</v>
      </c>
      <c r="B17" s="475" t="s">
        <v>4545</v>
      </c>
      <c r="C17" s="125" t="s">
        <v>3309</v>
      </c>
      <c r="D17" s="131" t="s">
        <v>710</v>
      </c>
      <c r="E17" s="476">
        <v>40000000</v>
      </c>
      <c r="F17" s="477">
        <v>0</v>
      </c>
      <c r="G17" s="478"/>
    </row>
    <row r="18" spans="1:7" ht="15.75" x14ac:dyDescent="0.25">
      <c r="A18" s="125">
        <v>8</v>
      </c>
      <c r="B18" s="475" t="s">
        <v>702</v>
      </c>
      <c r="C18" s="125" t="s">
        <v>3516</v>
      </c>
      <c r="D18" s="131" t="s">
        <v>710</v>
      </c>
      <c r="E18" s="476">
        <v>40000000</v>
      </c>
      <c r="F18" s="477">
        <v>0</v>
      </c>
      <c r="G18" s="478"/>
    </row>
    <row r="19" spans="1:7" ht="15.75" x14ac:dyDescent="0.25">
      <c r="A19" s="125">
        <v>9</v>
      </c>
      <c r="B19" s="475" t="s">
        <v>4546</v>
      </c>
      <c r="C19" s="131" t="s">
        <v>4547</v>
      </c>
      <c r="D19" s="131" t="s">
        <v>4119</v>
      </c>
      <c r="E19" s="476">
        <v>40000000</v>
      </c>
      <c r="F19" s="477">
        <v>0</v>
      </c>
      <c r="G19" s="478"/>
    </row>
    <row r="20" spans="1:7" ht="15.75" x14ac:dyDescent="0.25">
      <c r="A20" s="125">
        <v>10</v>
      </c>
      <c r="B20" s="475" t="s">
        <v>4548</v>
      </c>
      <c r="C20" s="131" t="s">
        <v>1957</v>
      </c>
      <c r="D20" s="131" t="s">
        <v>724</v>
      </c>
      <c r="E20" s="477">
        <v>0</v>
      </c>
      <c r="F20" s="476">
        <v>20000000</v>
      </c>
      <c r="G20" s="478"/>
    </row>
    <row r="21" spans="1:7" ht="15.75" x14ac:dyDescent="0.25">
      <c r="A21" s="125">
        <v>11</v>
      </c>
      <c r="B21" s="475" t="s">
        <v>4549</v>
      </c>
      <c r="C21" s="131" t="s">
        <v>4550</v>
      </c>
      <c r="D21" s="131" t="s">
        <v>714</v>
      </c>
      <c r="E21" s="476">
        <v>40000000</v>
      </c>
      <c r="F21" s="477">
        <v>0</v>
      </c>
      <c r="G21" s="478"/>
    </row>
    <row r="22" spans="1:7" ht="15.75" x14ac:dyDescent="0.25">
      <c r="A22" s="125">
        <v>12</v>
      </c>
      <c r="B22" s="475" t="s">
        <v>4551</v>
      </c>
      <c r="C22" s="131" t="s">
        <v>1924</v>
      </c>
      <c r="D22" s="131" t="s">
        <v>1690</v>
      </c>
      <c r="E22" s="476">
        <v>40000000</v>
      </c>
      <c r="F22" s="477">
        <v>0</v>
      </c>
      <c r="G22" s="478"/>
    </row>
    <row r="23" spans="1:7" ht="15.75" x14ac:dyDescent="0.25">
      <c r="A23" s="125">
        <v>13</v>
      </c>
      <c r="B23" s="475" t="s">
        <v>4552</v>
      </c>
      <c r="C23" s="131" t="s">
        <v>1924</v>
      </c>
      <c r="D23" s="131" t="s">
        <v>727</v>
      </c>
      <c r="E23" s="476">
        <v>40000000</v>
      </c>
      <c r="F23" s="477">
        <v>0</v>
      </c>
      <c r="G23" s="478"/>
    </row>
    <row r="24" spans="1:7" ht="15.75" x14ac:dyDescent="0.25">
      <c r="A24" s="125">
        <v>14</v>
      </c>
      <c r="B24" s="475" t="s">
        <v>4553</v>
      </c>
      <c r="C24" s="125" t="s">
        <v>3516</v>
      </c>
      <c r="D24" s="131" t="s">
        <v>4554</v>
      </c>
      <c r="E24" s="477">
        <v>0</v>
      </c>
      <c r="F24" s="476">
        <v>20000000</v>
      </c>
      <c r="G24" s="478"/>
    </row>
    <row r="25" spans="1:7" ht="15.75" x14ac:dyDescent="0.25">
      <c r="A25" s="125">
        <v>15</v>
      </c>
      <c r="B25" s="475" t="s">
        <v>4555</v>
      </c>
      <c r="C25" s="125" t="s">
        <v>3309</v>
      </c>
      <c r="D25" s="131" t="s">
        <v>379</v>
      </c>
      <c r="E25" s="476">
        <v>40000000</v>
      </c>
      <c r="F25" s="477">
        <v>0</v>
      </c>
      <c r="G25" s="478"/>
    </row>
    <row r="26" spans="1:7" ht="15.75" x14ac:dyDescent="0.25">
      <c r="A26" s="125">
        <v>16</v>
      </c>
      <c r="B26" s="475" t="s">
        <v>4556</v>
      </c>
      <c r="C26" s="125" t="s">
        <v>3520</v>
      </c>
      <c r="D26" s="131" t="s">
        <v>704</v>
      </c>
      <c r="E26" s="476">
        <v>40000000</v>
      </c>
      <c r="F26" s="477">
        <v>0</v>
      </c>
      <c r="G26" s="478"/>
    </row>
    <row r="27" spans="1:7" ht="15.75" x14ac:dyDescent="0.25">
      <c r="A27" s="125">
        <v>17</v>
      </c>
      <c r="B27" s="475" t="s">
        <v>4557</v>
      </c>
      <c r="C27" s="131" t="s">
        <v>3419</v>
      </c>
      <c r="D27" s="131" t="s">
        <v>704</v>
      </c>
      <c r="E27" s="476">
        <v>40000000</v>
      </c>
      <c r="F27" s="477">
        <v>0</v>
      </c>
      <c r="G27" s="478"/>
    </row>
    <row r="28" spans="1:7" ht="15.75" x14ac:dyDescent="0.25">
      <c r="A28" s="125">
        <v>18</v>
      </c>
      <c r="B28" s="475" t="s">
        <v>4558</v>
      </c>
      <c r="C28" s="131" t="s">
        <v>3419</v>
      </c>
      <c r="D28" s="131" t="s">
        <v>704</v>
      </c>
      <c r="E28" s="476">
        <v>40000000</v>
      </c>
      <c r="F28" s="477">
        <v>0</v>
      </c>
      <c r="G28" s="478"/>
    </row>
    <row r="29" spans="1:7" ht="15.75" x14ac:dyDescent="0.25">
      <c r="A29" s="125">
        <v>19</v>
      </c>
      <c r="B29" s="475" t="s">
        <v>4559</v>
      </c>
      <c r="C29" s="131" t="s">
        <v>3419</v>
      </c>
      <c r="D29" s="131" t="s">
        <v>704</v>
      </c>
      <c r="E29" s="476">
        <v>40000000</v>
      </c>
      <c r="F29" s="477">
        <v>0</v>
      </c>
      <c r="G29" s="478"/>
    </row>
    <row r="30" spans="1:7" ht="15.75" x14ac:dyDescent="0.25">
      <c r="A30" s="125">
        <v>20</v>
      </c>
      <c r="B30" s="475" t="s">
        <v>4560</v>
      </c>
      <c r="C30" s="131" t="s">
        <v>3516</v>
      </c>
      <c r="D30" s="131" t="s">
        <v>706</v>
      </c>
      <c r="E30" s="476">
        <v>40000000</v>
      </c>
      <c r="F30" s="477">
        <v>0</v>
      </c>
      <c r="G30" s="478"/>
    </row>
    <row r="31" spans="1:7" ht="15.75" x14ac:dyDescent="0.25">
      <c r="A31" s="125">
        <v>21</v>
      </c>
      <c r="B31" s="475" t="s">
        <v>4561</v>
      </c>
      <c r="C31" s="131" t="s">
        <v>3516</v>
      </c>
      <c r="D31" s="131" t="s">
        <v>1700</v>
      </c>
      <c r="E31" s="476">
        <v>40000000</v>
      </c>
      <c r="F31" s="477">
        <v>0</v>
      </c>
      <c r="G31" s="478"/>
    </row>
    <row r="32" spans="1:7" ht="15.75" x14ac:dyDescent="0.25">
      <c r="A32" s="125">
        <v>22</v>
      </c>
      <c r="B32" s="475" t="s">
        <v>4562</v>
      </c>
      <c r="C32" s="131" t="s">
        <v>3516</v>
      </c>
      <c r="D32" s="131" t="s">
        <v>1700</v>
      </c>
      <c r="E32" s="476">
        <v>40000000</v>
      </c>
      <c r="F32" s="477">
        <v>0</v>
      </c>
      <c r="G32" s="478"/>
    </row>
    <row r="33" spans="1:7" ht="15.75" x14ac:dyDescent="0.25">
      <c r="A33" s="125">
        <v>23</v>
      </c>
      <c r="B33" s="475" t="s">
        <v>4563</v>
      </c>
      <c r="C33" s="131" t="s">
        <v>3419</v>
      </c>
      <c r="D33" s="131" t="s">
        <v>1700</v>
      </c>
      <c r="E33" s="476">
        <v>40000000</v>
      </c>
      <c r="F33" s="477">
        <v>0</v>
      </c>
      <c r="G33" s="478"/>
    </row>
    <row r="34" spans="1:7" ht="15.75" x14ac:dyDescent="0.25">
      <c r="A34" s="125">
        <v>24</v>
      </c>
      <c r="B34" s="475" t="s">
        <v>4564</v>
      </c>
      <c r="C34" s="125" t="s">
        <v>3309</v>
      </c>
      <c r="D34" s="131" t="s">
        <v>1700</v>
      </c>
      <c r="E34" s="476">
        <v>40000000</v>
      </c>
      <c r="F34" s="477">
        <v>0</v>
      </c>
      <c r="G34" s="478"/>
    </row>
    <row r="35" spans="1:7" ht="15.75" x14ac:dyDescent="0.25">
      <c r="A35" s="125">
        <v>25</v>
      </c>
      <c r="B35" s="475" t="s">
        <v>4565</v>
      </c>
      <c r="C35" s="131" t="s">
        <v>3419</v>
      </c>
      <c r="D35" s="131" t="s">
        <v>724</v>
      </c>
      <c r="E35" s="476">
        <v>40000000</v>
      </c>
      <c r="F35" s="477">
        <v>0</v>
      </c>
      <c r="G35" s="478"/>
    </row>
    <row r="36" spans="1:7" ht="15.75" x14ac:dyDescent="0.25">
      <c r="A36" s="125">
        <v>26</v>
      </c>
      <c r="B36" s="475" t="s">
        <v>4566</v>
      </c>
      <c r="C36" s="125" t="s">
        <v>3522</v>
      </c>
      <c r="D36" s="131" t="s">
        <v>718</v>
      </c>
      <c r="E36" s="476">
        <v>40000000</v>
      </c>
      <c r="F36" s="477">
        <v>0</v>
      </c>
      <c r="G36" s="478"/>
    </row>
    <row r="37" spans="1:7" ht="15.75" x14ac:dyDescent="0.25">
      <c r="A37" s="125">
        <v>27</v>
      </c>
      <c r="B37" s="475" t="s">
        <v>4567</v>
      </c>
      <c r="C37" s="131" t="s">
        <v>3516</v>
      </c>
      <c r="D37" s="131" t="s">
        <v>301</v>
      </c>
      <c r="E37" s="476">
        <v>40000000</v>
      </c>
      <c r="F37" s="477">
        <v>0</v>
      </c>
      <c r="G37" s="478"/>
    </row>
    <row r="38" spans="1:7" ht="15.75" x14ac:dyDescent="0.25">
      <c r="A38" s="125">
        <v>28</v>
      </c>
      <c r="B38" s="475" t="s">
        <v>4568</v>
      </c>
      <c r="C38" s="131" t="s">
        <v>3309</v>
      </c>
      <c r="D38" s="131" t="s">
        <v>4124</v>
      </c>
      <c r="E38" s="476">
        <v>40000000</v>
      </c>
      <c r="F38" s="477">
        <v>0</v>
      </c>
      <c r="G38" s="478"/>
    </row>
    <row r="39" spans="1:7" ht="15.75" x14ac:dyDescent="0.25">
      <c r="A39" s="125">
        <v>29</v>
      </c>
      <c r="B39" s="475" t="s">
        <v>4569</v>
      </c>
      <c r="C39" s="131" t="s">
        <v>3516</v>
      </c>
      <c r="D39" s="131" t="s">
        <v>718</v>
      </c>
      <c r="E39" s="476">
        <v>40000000</v>
      </c>
      <c r="F39" s="477">
        <v>0</v>
      </c>
      <c r="G39" s="478"/>
    </row>
    <row r="40" spans="1:7" ht="15.75" x14ac:dyDescent="0.25">
      <c r="A40" s="125">
        <v>30</v>
      </c>
      <c r="B40" s="475" t="s">
        <v>4570</v>
      </c>
      <c r="C40" s="131" t="s">
        <v>3516</v>
      </c>
      <c r="D40" s="131" t="s">
        <v>718</v>
      </c>
      <c r="E40" s="476">
        <v>40000000</v>
      </c>
      <c r="F40" s="477">
        <v>0</v>
      </c>
      <c r="G40" s="478"/>
    </row>
    <row r="41" spans="1:7" ht="15.75" x14ac:dyDescent="0.25">
      <c r="A41" s="125">
        <v>31</v>
      </c>
      <c r="B41" s="475" t="s">
        <v>4571</v>
      </c>
      <c r="C41" s="131" t="s">
        <v>3309</v>
      </c>
      <c r="D41" s="131" t="s">
        <v>727</v>
      </c>
      <c r="E41" s="476">
        <v>40000000</v>
      </c>
      <c r="F41" s="477">
        <v>0</v>
      </c>
      <c r="G41" s="478"/>
    </row>
    <row r="42" spans="1:7" ht="15.75" x14ac:dyDescent="0.25">
      <c r="A42" s="125">
        <v>32</v>
      </c>
      <c r="B42" s="475" t="s">
        <v>4572</v>
      </c>
      <c r="C42" s="479" t="s">
        <v>4573</v>
      </c>
      <c r="D42" s="131" t="s">
        <v>1690</v>
      </c>
      <c r="E42" s="476">
        <v>40000000</v>
      </c>
      <c r="F42" s="477"/>
      <c r="G42" s="478"/>
    </row>
    <row r="43" spans="1:7" ht="15.75" x14ac:dyDescent="0.25">
      <c r="A43" s="125">
        <v>33</v>
      </c>
      <c r="B43" s="475" t="s">
        <v>4574</v>
      </c>
      <c r="C43" s="479" t="s">
        <v>4573</v>
      </c>
      <c r="D43" s="131" t="s">
        <v>718</v>
      </c>
      <c r="E43" s="476">
        <v>40000000</v>
      </c>
      <c r="F43" s="477">
        <v>0</v>
      </c>
      <c r="G43" s="478"/>
    </row>
    <row r="44" spans="1:7" ht="22.5" customHeight="1" x14ac:dyDescent="0.25">
      <c r="A44" s="125">
        <v>34</v>
      </c>
      <c r="B44" s="475" t="s">
        <v>4575</v>
      </c>
      <c r="C44" s="479" t="s">
        <v>4573</v>
      </c>
      <c r="D44" s="131" t="s">
        <v>373</v>
      </c>
      <c r="E44" s="476">
        <v>40000000</v>
      </c>
      <c r="F44" s="477">
        <v>0</v>
      </c>
      <c r="G44" s="478"/>
    </row>
    <row r="45" spans="1:7" ht="15.75" x14ac:dyDescent="0.25">
      <c r="A45" s="125">
        <v>35</v>
      </c>
      <c r="B45" s="475" t="s">
        <v>4576</v>
      </c>
      <c r="C45" s="479" t="s">
        <v>4573</v>
      </c>
      <c r="D45" s="131" t="s">
        <v>301</v>
      </c>
      <c r="E45" s="476">
        <v>40000000</v>
      </c>
      <c r="F45" s="477">
        <v>0</v>
      </c>
      <c r="G45" s="478"/>
    </row>
    <row r="46" spans="1:7" ht="15.75" x14ac:dyDescent="0.25">
      <c r="A46" s="125">
        <v>36</v>
      </c>
      <c r="B46" s="475" t="s">
        <v>4577</v>
      </c>
      <c r="C46" s="479" t="s">
        <v>4573</v>
      </c>
      <c r="D46" s="131" t="s">
        <v>379</v>
      </c>
      <c r="E46" s="476">
        <v>40000000</v>
      </c>
      <c r="F46" s="477">
        <v>0</v>
      </c>
      <c r="G46" s="478"/>
    </row>
    <row r="47" spans="1:7" ht="15.75" x14ac:dyDescent="0.25">
      <c r="A47" s="36" t="s">
        <v>1326</v>
      </c>
      <c r="B47" s="580" t="s">
        <v>4578</v>
      </c>
      <c r="C47" s="580"/>
      <c r="D47" s="131"/>
      <c r="E47" s="116">
        <f>SUM(E48:E54)</f>
        <v>280000000</v>
      </c>
      <c r="F47" s="116">
        <f>SUM(F48:F54)</f>
        <v>0</v>
      </c>
      <c r="G47" s="478"/>
    </row>
    <row r="48" spans="1:7" ht="15.75" x14ac:dyDescent="0.25">
      <c r="A48" s="125">
        <v>37</v>
      </c>
      <c r="B48" s="192" t="s">
        <v>4579</v>
      </c>
      <c r="C48" s="94" t="s">
        <v>3309</v>
      </c>
      <c r="D48" s="125" t="s">
        <v>4580</v>
      </c>
      <c r="E48" s="476">
        <v>40000000</v>
      </c>
      <c r="F48" s="477">
        <v>0</v>
      </c>
      <c r="G48" s="478"/>
    </row>
    <row r="49" spans="1:7" ht="15.75" x14ac:dyDescent="0.25">
      <c r="A49" s="125">
        <v>38</v>
      </c>
      <c r="B49" s="192" t="s">
        <v>4581</v>
      </c>
      <c r="C49" s="114" t="s">
        <v>3520</v>
      </c>
      <c r="D49" s="125" t="s">
        <v>4582</v>
      </c>
      <c r="E49" s="476">
        <v>40000000</v>
      </c>
      <c r="F49" s="477">
        <v>0</v>
      </c>
      <c r="G49" s="478"/>
    </row>
    <row r="50" spans="1:7" ht="15.75" x14ac:dyDescent="0.25">
      <c r="A50" s="125">
        <v>39</v>
      </c>
      <c r="B50" s="192" t="s">
        <v>4583</v>
      </c>
      <c r="C50" s="114" t="s">
        <v>3522</v>
      </c>
      <c r="D50" s="125" t="s">
        <v>4580</v>
      </c>
      <c r="E50" s="476">
        <v>40000000</v>
      </c>
      <c r="F50" s="477">
        <v>0</v>
      </c>
      <c r="G50" s="478"/>
    </row>
    <row r="51" spans="1:7" ht="15.75" x14ac:dyDescent="0.25">
      <c r="A51" s="125">
        <v>40</v>
      </c>
      <c r="B51" s="192" t="s">
        <v>4584</v>
      </c>
      <c r="C51" s="94" t="s">
        <v>3516</v>
      </c>
      <c r="D51" s="125" t="s">
        <v>4580</v>
      </c>
      <c r="E51" s="476">
        <v>40000000</v>
      </c>
      <c r="F51" s="477">
        <v>0</v>
      </c>
      <c r="G51" s="478"/>
    </row>
    <row r="52" spans="1:7" ht="15.75" x14ac:dyDescent="0.25">
      <c r="A52" s="125">
        <v>41</v>
      </c>
      <c r="B52" s="192" t="s">
        <v>4585</v>
      </c>
      <c r="C52" s="94" t="s">
        <v>3309</v>
      </c>
      <c r="D52" s="125" t="s">
        <v>815</v>
      </c>
      <c r="E52" s="476">
        <v>40000000</v>
      </c>
      <c r="F52" s="477">
        <v>0</v>
      </c>
      <c r="G52" s="478"/>
    </row>
    <row r="53" spans="1:7" ht="15.75" x14ac:dyDescent="0.25">
      <c r="A53" s="125">
        <v>42</v>
      </c>
      <c r="B53" s="192" t="s">
        <v>4586</v>
      </c>
      <c r="C53" s="114" t="s">
        <v>3522</v>
      </c>
      <c r="D53" s="125" t="s">
        <v>815</v>
      </c>
      <c r="E53" s="476">
        <v>40000000</v>
      </c>
      <c r="F53" s="477">
        <v>0</v>
      </c>
      <c r="G53" s="478"/>
    </row>
    <row r="54" spans="1:7" ht="15.75" x14ac:dyDescent="0.25">
      <c r="A54" s="125">
        <v>43</v>
      </c>
      <c r="B54" s="192" t="s">
        <v>4587</v>
      </c>
      <c r="C54" s="94" t="s">
        <v>3309</v>
      </c>
      <c r="D54" s="125" t="s">
        <v>2703</v>
      </c>
      <c r="E54" s="476">
        <v>40000000</v>
      </c>
      <c r="F54" s="477">
        <v>0</v>
      </c>
      <c r="G54" s="478"/>
    </row>
    <row r="55" spans="1:7" ht="15.75" x14ac:dyDescent="0.25">
      <c r="A55" s="36" t="s">
        <v>1328</v>
      </c>
      <c r="B55" s="573" t="s">
        <v>4588</v>
      </c>
      <c r="C55" s="573"/>
      <c r="D55" s="125"/>
      <c r="E55" s="116">
        <f>SUM(E56:E60)</f>
        <v>200000000</v>
      </c>
      <c r="F55" s="477"/>
      <c r="G55" s="478"/>
    </row>
    <row r="56" spans="1:7" ht="15.75" x14ac:dyDescent="0.25">
      <c r="A56" s="125">
        <v>44</v>
      </c>
      <c r="B56" s="192" t="s">
        <v>4589</v>
      </c>
      <c r="C56" s="125" t="s">
        <v>1957</v>
      </c>
      <c r="D56" s="125" t="s">
        <v>576</v>
      </c>
      <c r="E56" s="476">
        <v>40000000</v>
      </c>
      <c r="F56" s="478">
        <v>0</v>
      </c>
      <c r="G56" s="478"/>
    </row>
    <row r="57" spans="1:7" ht="15.75" x14ac:dyDescent="0.25">
      <c r="A57" s="125">
        <v>45</v>
      </c>
      <c r="B57" s="192" t="s">
        <v>4590</v>
      </c>
      <c r="C57" s="125" t="s">
        <v>1957</v>
      </c>
      <c r="D57" s="125" t="s">
        <v>4591</v>
      </c>
      <c r="E57" s="476">
        <v>40000000</v>
      </c>
      <c r="F57" s="478">
        <v>0</v>
      </c>
      <c r="G57" s="478"/>
    </row>
    <row r="58" spans="1:7" ht="15.75" x14ac:dyDescent="0.25">
      <c r="A58" s="125">
        <v>46</v>
      </c>
      <c r="B58" s="192" t="s">
        <v>4592</v>
      </c>
      <c r="C58" s="125" t="s">
        <v>4547</v>
      </c>
      <c r="D58" s="125" t="s">
        <v>4591</v>
      </c>
      <c r="E58" s="476">
        <v>40000000</v>
      </c>
      <c r="F58" s="478">
        <v>0</v>
      </c>
      <c r="G58" s="478"/>
    </row>
    <row r="59" spans="1:7" ht="15.75" x14ac:dyDescent="0.25">
      <c r="A59" s="125">
        <v>47</v>
      </c>
      <c r="B59" s="192" t="s">
        <v>4593</v>
      </c>
      <c r="C59" s="94" t="s">
        <v>3516</v>
      </c>
      <c r="D59" s="125" t="s">
        <v>4591</v>
      </c>
      <c r="E59" s="476">
        <v>40000000</v>
      </c>
      <c r="F59" s="478">
        <v>0</v>
      </c>
      <c r="G59" s="478"/>
    </row>
    <row r="60" spans="1:7" ht="15.75" x14ac:dyDescent="0.25">
      <c r="A60" s="125">
        <v>48</v>
      </c>
      <c r="B60" s="192" t="s">
        <v>4594</v>
      </c>
      <c r="C60" s="125" t="s">
        <v>4573</v>
      </c>
      <c r="D60" s="125" t="s">
        <v>4595</v>
      </c>
      <c r="E60" s="476">
        <v>40000000</v>
      </c>
      <c r="F60" s="478">
        <v>0</v>
      </c>
      <c r="G60" s="478"/>
    </row>
    <row r="61" spans="1:7" ht="15.75" x14ac:dyDescent="0.25">
      <c r="A61" s="36" t="s">
        <v>1330</v>
      </c>
      <c r="B61" s="573" t="s">
        <v>4596</v>
      </c>
      <c r="C61" s="573"/>
      <c r="D61" s="125"/>
      <c r="E61" s="116">
        <f>E62</f>
        <v>40000000</v>
      </c>
      <c r="F61" s="478"/>
      <c r="G61" s="478"/>
    </row>
    <row r="62" spans="1:7" ht="15.75" x14ac:dyDescent="0.25">
      <c r="A62" s="125">
        <v>49</v>
      </c>
      <c r="B62" s="192" t="s">
        <v>4597</v>
      </c>
      <c r="C62" s="125" t="s">
        <v>1957</v>
      </c>
      <c r="D62" s="125" t="s">
        <v>4598</v>
      </c>
      <c r="E62" s="476">
        <v>40000000</v>
      </c>
      <c r="F62" s="478">
        <v>0</v>
      </c>
      <c r="G62" s="478"/>
    </row>
    <row r="63" spans="1:7" ht="15.75" x14ac:dyDescent="0.25">
      <c r="A63" s="36" t="s">
        <v>1332</v>
      </c>
      <c r="B63" s="198" t="s">
        <v>4599</v>
      </c>
      <c r="C63" s="125"/>
      <c r="D63" s="125"/>
      <c r="E63" s="116">
        <f>SUM(E64:E81)</f>
        <v>560000000</v>
      </c>
      <c r="F63" s="116">
        <f>SUM(F64:F81)</f>
        <v>80000000</v>
      </c>
      <c r="G63" s="478"/>
    </row>
    <row r="64" spans="1:7" ht="15.75" x14ac:dyDescent="0.25">
      <c r="A64" s="125">
        <v>50</v>
      </c>
      <c r="B64" s="192" t="s">
        <v>2142</v>
      </c>
      <c r="C64" s="125" t="s">
        <v>1924</v>
      </c>
      <c r="D64" s="131" t="s">
        <v>4600</v>
      </c>
      <c r="E64" s="476">
        <v>40000000</v>
      </c>
      <c r="F64" s="477">
        <v>0</v>
      </c>
      <c r="G64" s="478"/>
    </row>
    <row r="65" spans="1:7" ht="15.75" x14ac:dyDescent="0.25">
      <c r="A65" s="125">
        <v>51</v>
      </c>
      <c r="B65" s="192" t="s">
        <v>4601</v>
      </c>
      <c r="C65" s="94" t="s">
        <v>3419</v>
      </c>
      <c r="D65" s="131" t="s">
        <v>706</v>
      </c>
      <c r="E65" s="476">
        <v>40000000</v>
      </c>
      <c r="F65" s="477">
        <v>0</v>
      </c>
      <c r="G65" s="478"/>
    </row>
    <row r="66" spans="1:7" ht="15.75" x14ac:dyDescent="0.25">
      <c r="A66" s="125">
        <v>52</v>
      </c>
      <c r="B66" s="192" t="s">
        <v>4602</v>
      </c>
      <c r="C66" s="114" t="s">
        <v>3309</v>
      </c>
      <c r="D66" s="125" t="s">
        <v>4603</v>
      </c>
      <c r="E66" s="477">
        <v>0</v>
      </c>
      <c r="F66" s="476">
        <v>20000000</v>
      </c>
      <c r="G66" s="478"/>
    </row>
    <row r="67" spans="1:7" ht="15.75" x14ac:dyDescent="0.25">
      <c r="A67" s="125">
        <v>53</v>
      </c>
      <c r="B67" s="192" t="s">
        <v>4604</v>
      </c>
      <c r="C67" s="94" t="s">
        <v>3419</v>
      </c>
      <c r="D67" s="125" t="s">
        <v>4603</v>
      </c>
      <c r="E67" s="477">
        <v>0</v>
      </c>
      <c r="F67" s="476">
        <v>20000000</v>
      </c>
      <c r="G67" s="478"/>
    </row>
    <row r="68" spans="1:7" ht="15.75" x14ac:dyDescent="0.25">
      <c r="A68" s="125">
        <v>54</v>
      </c>
      <c r="B68" s="192" t="s">
        <v>4605</v>
      </c>
      <c r="C68" s="94" t="s">
        <v>3516</v>
      </c>
      <c r="D68" s="125" t="s">
        <v>4603</v>
      </c>
      <c r="E68" s="476">
        <v>40000000</v>
      </c>
      <c r="F68" s="477">
        <v>0</v>
      </c>
      <c r="G68" s="478"/>
    </row>
    <row r="69" spans="1:7" ht="15.75" x14ac:dyDescent="0.25">
      <c r="A69" s="125">
        <v>55</v>
      </c>
      <c r="B69" s="192" t="s">
        <v>2010</v>
      </c>
      <c r="C69" s="114" t="s">
        <v>3520</v>
      </c>
      <c r="D69" s="125" t="s">
        <v>4606</v>
      </c>
      <c r="E69" s="476">
        <v>40000000</v>
      </c>
      <c r="F69" s="477">
        <v>0</v>
      </c>
      <c r="G69" s="478"/>
    </row>
    <row r="70" spans="1:7" ht="15.75" x14ac:dyDescent="0.25">
      <c r="A70" s="125">
        <v>56</v>
      </c>
      <c r="B70" s="192" t="s">
        <v>4607</v>
      </c>
      <c r="C70" s="114" t="s">
        <v>3520</v>
      </c>
      <c r="D70" s="125" t="s">
        <v>4606</v>
      </c>
      <c r="E70" s="476">
        <v>40000000</v>
      </c>
      <c r="F70" s="477">
        <v>0</v>
      </c>
      <c r="G70" s="478"/>
    </row>
    <row r="71" spans="1:7" ht="15.75" x14ac:dyDescent="0.25">
      <c r="A71" s="125">
        <v>57</v>
      </c>
      <c r="B71" s="192" t="s">
        <v>4608</v>
      </c>
      <c r="C71" s="94" t="s">
        <v>3516</v>
      </c>
      <c r="D71" s="125" t="s">
        <v>4606</v>
      </c>
      <c r="E71" s="476">
        <v>40000000</v>
      </c>
      <c r="F71" s="477">
        <v>0</v>
      </c>
      <c r="G71" s="478"/>
    </row>
    <row r="72" spans="1:7" ht="15.75" x14ac:dyDescent="0.25">
      <c r="A72" s="125">
        <v>58</v>
      </c>
      <c r="B72" s="192" t="s">
        <v>4609</v>
      </c>
      <c r="C72" s="94" t="s">
        <v>3516</v>
      </c>
      <c r="D72" s="125" t="s">
        <v>4606</v>
      </c>
      <c r="E72" s="476">
        <v>40000000</v>
      </c>
      <c r="F72" s="477">
        <v>0</v>
      </c>
      <c r="G72" s="478"/>
    </row>
    <row r="73" spans="1:7" ht="15.75" x14ac:dyDescent="0.25">
      <c r="A73" s="125">
        <v>59</v>
      </c>
      <c r="B73" s="192" t="s">
        <v>4610</v>
      </c>
      <c r="C73" s="94" t="s">
        <v>3516</v>
      </c>
      <c r="D73" s="125" t="s">
        <v>4606</v>
      </c>
      <c r="E73" s="476">
        <v>40000000</v>
      </c>
      <c r="F73" s="477">
        <v>0</v>
      </c>
      <c r="G73" s="478"/>
    </row>
    <row r="74" spans="1:7" ht="15.75" x14ac:dyDescent="0.25">
      <c r="A74" s="125">
        <v>60</v>
      </c>
      <c r="B74" s="192" t="s">
        <v>4611</v>
      </c>
      <c r="C74" s="114" t="s">
        <v>3522</v>
      </c>
      <c r="D74" s="125" t="s">
        <v>4606</v>
      </c>
      <c r="E74" s="476">
        <v>40000000</v>
      </c>
      <c r="F74" s="477">
        <v>0</v>
      </c>
      <c r="G74" s="478"/>
    </row>
    <row r="75" spans="1:7" ht="15.75" x14ac:dyDescent="0.25">
      <c r="A75" s="125">
        <v>61</v>
      </c>
      <c r="B75" s="192" t="s">
        <v>4612</v>
      </c>
      <c r="C75" s="94" t="s">
        <v>3419</v>
      </c>
      <c r="D75" s="125" t="s">
        <v>4613</v>
      </c>
      <c r="E75" s="477">
        <v>0</v>
      </c>
      <c r="F75" s="476">
        <v>20000000</v>
      </c>
      <c r="G75" s="478"/>
    </row>
    <row r="76" spans="1:7" ht="15.75" x14ac:dyDescent="0.25">
      <c r="A76" s="125">
        <v>62</v>
      </c>
      <c r="B76" s="192" t="s">
        <v>4614</v>
      </c>
      <c r="C76" s="94" t="s">
        <v>3309</v>
      </c>
      <c r="D76" s="125" t="s">
        <v>4615</v>
      </c>
      <c r="E76" s="476">
        <v>40000000</v>
      </c>
      <c r="F76" s="477">
        <v>0</v>
      </c>
      <c r="G76" s="478"/>
    </row>
    <row r="77" spans="1:7" ht="15.75" x14ac:dyDescent="0.25">
      <c r="A77" s="125">
        <v>63</v>
      </c>
      <c r="B77" s="192" t="s">
        <v>4616</v>
      </c>
      <c r="C77" s="94" t="s">
        <v>3516</v>
      </c>
      <c r="D77" s="125" t="s">
        <v>4615</v>
      </c>
      <c r="E77" s="476">
        <v>40000000</v>
      </c>
      <c r="F77" s="477">
        <v>0</v>
      </c>
      <c r="G77" s="478"/>
    </row>
    <row r="78" spans="1:7" ht="15.75" x14ac:dyDescent="0.25">
      <c r="A78" s="125">
        <v>64</v>
      </c>
      <c r="B78" s="192" t="s">
        <v>581</v>
      </c>
      <c r="C78" s="94" t="s">
        <v>3516</v>
      </c>
      <c r="D78" s="125" t="s">
        <v>4617</v>
      </c>
      <c r="E78" s="476">
        <v>40000000</v>
      </c>
      <c r="F78" s="477">
        <v>0</v>
      </c>
      <c r="G78" s="478"/>
    </row>
    <row r="79" spans="1:7" ht="15.75" x14ac:dyDescent="0.25">
      <c r="A79" s="125">
        <v>65</v>
      </c>
      <c r="B79" s="192" t="s">
        <v>4618</v>
      </c>
      <c r="C79" s="125" t="s">
        <v>1957</v>
      </c>
      <c r="D79" s="125" t="s">
        <v>4615</v>
      </c>
      <c r="E79" s="476">
        <v>40000000</v>
      </c>
      <c r="F79" s="477">
        <v>0</v>
      </c>
      <c r="G79" s="478"/>
    </row>
    <row r="80" spans="1:7" ht="15.75" x14ac:dyDescent="0.25">
      <c r="A80" s="125">
        <v>66</v>
      </c>
      <c r="B80" s="192" t="s">
        <v>4619</v>
      </c>
      <c r="C80" s="125" t="s">
        <v>1957</v>
      </c>
      <c r="D80" s="125" t="s">
        <v>706</v>
      </c>
      <c r="E80" s="477">
        <v>0</v>
      </c>
      <c r="F80" s="476">
        <v>20000000</v>
      </c>
      <c r="G80" s="478"/>
    </row>
    <row r="81" spans="1:7" ht="15.75" x14ac:dyDescent="0.25">
      <c r="A81" s="125">
        <v>67</v>
      </c>
      <c r="B81" s="192" t="s">
        <v>4620</v>
      </c>
      <c r="C81" s="94" t="s">
        <v>3309</v>
      </c>
      <c r="D81" s="125" t="s">
        <v>4621</v>
      </c>
      <c r="E81" s="476">
        <v>40000000</v>
      </c>
      <c r="F81" s="477">
        <v>0</v>
      </c>
      <c r="G81" s="478"/>
    </row>
    <row r="82" spans="1:7" ht="15.75" x14ac:dyDescent="0.25">
      <c r="A82" s="36" t="s">
        <v>1334</v>
      </c>
      <c r="B82" s="573" t="s">
        <v>4622</v>
      </c>
      <c r="C82" s="573"/>
      <c r="D82" s="125"/>
      <c r="E82" s="116">
        <f>E83</f>
        <v>40000000</v>
      </c>
      <c r="F82" s="477"/>
      <c r="G82" s="478"/>
    </row>
    <row r="83" spans="1:7" ht="15.75" x14ac:dyDescent="0.25">
      <c r="A83" s="125">
        <v>68</v>
      </c>
      <c r="B83" s="192" t="s">
        <v>4623</v>
      </c>
      <c r="C83" s="125" t="s">
        <v>3277</v>
      </c>
      <c r="D83" s="131" t="s">
        <v>4624</v>
      </c>
      <c r="E83" s="476">
        <v>40000000</v>
      </c>
      <c r="F83" s="477">
        <v>0</v>
      </c>
      <c r="G83" s="478"/>
    </row>
    <row r="84" spans="1:7" ht="15.75" x14ac:dyDescent="0.25">
      <c r="A84" s="36" t="s">
        <v>1336</v>
      </c>
      <c r="B84" s="573" t="s">
        <v>4625</v>
      </c>
      <c r="C84" s="573"/>
      <c r="D84" s="131"/>
      <c r="E84" s="116">
        <f>SUM(E85:E89)</f>
        <v>200000000</v>
      </c>
      <c r="F84" s="477"/>
      <c r="G84" s="478"/>
    </row>
    <row r="85" spans="1:7" ht="15.75" x14ac:dyDescent="0.25">
      <c r="A85" s="125">
        <v>69</v>
      </c>
      <c r="B85" s="139" t="s">
        <v>4626</v>
      </c>
      <c r="C85" s="94" t="s">
        <v>3516</v>
      </c>
      <c r="D85" s="131" t="s">
        <v>2313</v>
      </c>
      <c r="E85" s="476">
        <v>40000000</v>
      </c>
      <c r="F85" s="477">
        <v>0</v>
      </c>
      <c r="G85" s="478"/>
    </row>
    <row r="86" spans="1:7" ht="15.75" x14ac:dyDescent="0.25">
      <c r="A86" s="125">
        <v>70</v>
      </c>
      <c r="B86" s="139" t="s">
        <v>4294</v>
      </c>
      <c r="C86" s="131" t="s">
        <v>1957</v>
      </c>
      <c r="D86" s="131" t="s">
        <v>4627</v>
      </c>
      <c r="E86" s="476">
        <v>40000000</v>
      </c>
      <c r="F86" s="477">
        <v>0</v>
      </c>
      <c r="G86" s="478"/>
    </row>
    <row r="87" spans="1:7" ht="15.75" x14ac:dyDescent="0.25">
      <c r="A87" s="125">
        <v>71</v>
      </c>
      <c r="B87" s="139" t="s">
        <v>4628</v>
      </c>
      <c r="C87" s="94" t="s">
        <v>3516</v>
      </c>
      <c r="D87" s="131" t="s">
        <v>4629</v>
      </c>
      <c r="E87" s="476">
        <v>40000000</v>
      </c>
      <c r="F87" s="477">
        <v>0</v>
      </c>
      <c r="G87" s="478"/>
    </row>
    <row r="88" spans="1:7" ht="15.75" x14ac:dyDescent="0.25">
      <c r="A88" s="125">
        <v>72</v>
      </c>
      <c r="B88" s="139" t="s">
        <v>4630</v>
      </c>
      <c r="C88" s="94" t="s">
        <v>3309</v>
      </c>
      <c r="D88" s="131" t="s">
        <v>4631</v>
      </c>
      <c r="E88" s="476">
        <v>40000000</v>
      </c>
      <c r="F88" s="477">
        <v>0</v>
      </c>
      <c r="G88" s="478"/>
    </row>
    <row r="89" spans="1:7" ht="15.75" x14ac:dyDescent="0.25">
      <c r="A89" s="125">
        <v>73</v>
      </c>
      <c r="B89" s="480" t="s">
        <v>4632</v>
      </c>
      <c r="C89" s="131" t="s">
        <v>4573</v>
      </c>
      <c r="D89" s="131" t="s">
        <v>4633</v>
      </c>
      <c r="E89" s="476">
        <v>40000000</v>
      </c>
      <c r="F89" s="477">
        <v>0</v>
      </c>
      <c r="G89" s="478"/>
    </row>
    <row r="90" spans="1:7" ht="15.75" x14ac:dyDescent="0.25">
      <c r="A90" s="36" t="s">
        <v>1338</v>
      </c>
      <c r="B90" s="582" t="s">
        <v>4634</v>
      </c>
      <c r="C90" s="582"/>
      <c r="D90" s="131"/>
      <c r="E90" s="116">
        <f>SUM(E91:E112)</f>
        <v>880000000</v>
      </c>
      <c r="F90" s="477"/>
      <c r="G90" s="478"/>
    </row>
    <row r="91" spans="1:7" ht="15.75" x14ac:dyDescent="0.25">
      <c r="A91" s="125">
        <v>74</v>
      </c>
      <c r="B91" s="192" t="s">
        <v>4635</v>
      </c>
      <c r="C91" s="125" t="s">
        <v>3520</v>
      </c>
      <c r="D91" s="125" t="s">
        <v>4636</v>
      </c>
      <c r="E91" s="476">
        <v>40000000</v>
      </c>
      <c r="F91" s="477">
        <v>0</v>
      </c>
      <c r="G91" s="478"/>
    </row>
    <row r="92" spans="1:7" ht="15.75" x14ac:dyDescent="0.25">
      <c r="A92" s="125">
        <v>75</v>
      </c>
      <c r="B92" s="192" t="s">
        <v>2616</v>
      </c>
      <c r="C92" s="125" t="s">
        <v>3309</v>
      </c>
      <c r="D92" s="125" t="s">
        <v>4637</v>
      </c>
      <c r="E92" s="476">
        <v>40000000</v>
      </c>
      <c r="F92" s="477">
        <v>0</v>
      </c>
      <c r="G92" s="478"/>
    </row>
    <row r="93" spans="1:7" ht="15.75" x14ac:dyDescent="0.25">
      <c r="A93" s="125">
        <v>76</v>
      </c>
      <c r="B93" s="192" t="s">
        <v>4638</v>
      </c>
      <c r="C93" s="125" t="s">
        <v>1924</v>
      </c>
      <c r="D93" s="125" t="s">
        <v>4639</v>
      </c>
      <c r="E93" s="476">
        <v>40000000</v>
      </c>
      <c r="F93" s="477">
        <v>0</v>
      </c>
      <c r="G93" s="478"/>
    </row>
    <row r="94" spans="1:7" ht="15.75" x14ac:dyDescent="0.25">
      <c r="A94" s="125">
        <v>77</v>
      </c>
      <c r="B94" s="192" t="s">
        <v>4640</v>
      </c>
      <c r="C94" s="125" t="s">
        <v>1924</v>
      </c>
      <c r="D94" s="125" t="s">
        <v>4641</v>
      </c>
      <c r="E94" s="476">
        <v>40000000</v>
      </c>
      <c r="F94" s="477">
        <v>0</v>
      </c>
      <c r="G94" s="478"/>
    </row>
    <row r="95" spans="1:7" ht="15.75" x14ac:dyDescent="0.25">
      <c r="A95" s="125">
        <v>78</v>
      </c>
      <c r="B95" s="192" t="s">
        <v>4642</v>
      </c>
      <c r="C95" s="125" t="s">
        <v>1957</v>
      </c>
      <c r="D95" s="125" t="s">
        <v>4643</v>
      </c>
      <c r="E95" s="476">
        <v>40000000</v>
      </c>
      <c r="F95" s="477">
        <v>0</v>
      </c>
      <c r="G95" s="478"/>
    </row>
    <row r="96" spans="1:7" ht="15.75" x14ac:dyDescent="0.25">
      <c r="A96" s="125">
        <v>79</v>
      </c>
      <c r="B96" s="192" t="s">
        <v>4644</v>
      </c>
      <c r="C96" s="125" t="s">
        <v>1957</v>
      </c>
      <c r="D96" s="125" t="s">
        <v>4645</v>
      </c>
      <c r="E96" s="476">
        <v>40000000</v>
      </c>
      <c r="F96" s="477">
        <v>0</v>
      </c>
      <c r="G96" s="478"/>
    </row>
    <row r="97" spans="1:7" ht="15.75" x14ac:dyDescent="0.25">
      <c r="A97" s="125">
        <v>80</v>
      </c>
      <c r="B97" s="192" t="s">
        <v>4646</v>
      </c>
      <c r="C97" s="125" t="s">
        <v>1957</v>
      </c>
      <c r="D97" s="125" t="s">
        <v>4647</v>
      </c>
      <c r="E97" s="476">
        <v>40000000</v>
      </c>
      <c r="F97" s="477">
        <v>0</v>
      </c>
      <c r="G97" s="478"/>
    </row>
    <row r="98" spans="1:7" ht="15.75" x14ac:dyDescent="0.25">
      <c r="A98" s="125">
        <v>81</v>
      </c>
      <c r="B98" s="192" t="s">
        <v>4648</v>
      </c>
      <c r="C98" s="125" t="s">
        <v>1924</v>
      </c>
      <c r="D98" s="125" t="s">
        <v>4649</v>
      </c>
      <c r="E98" s="476">
        <v>40000000</v>
      </c>
      <c r="F98" s="477">
        <v>0</v>
      </c>
      <c r="G98" s="478"/>
    </row>
    <row r="99" spans="1:7" ht="15.75" x14ac:dyDescent="0.25">
      <c r="A99" s="125">
        <v>82</v>
      </c>
      <c r="B99" s="192" t="s">
        <v>4650</v>
      </c>
      <c r="C99" s="125" t="s">
        <v>1957</v>
      </c>
      <c r="D99" s="125" t="s">
        <v>4649</v>
      </c>
      <c r="E99" s="476">
        <v>40000000</v>
      </c>
      <c r="F99" s="477">
        <v>0</v>
      </c>
      <c r="G99" s="478"/>
    </row>
    <row r="100" spans="1:7" ht="15.75" x14ac:dyDescent="0.25">
      <c r="A100" s="125">
        <v>83</v>
      </c>
      <c r="B100" s="192" t="s">
        <v>4651</v>
      </c>
      <c r="C100" s="125" t="s">
        <v>1957</v>
      </c>
      <c r="D100" s="125" t="s">
        <v>4652</v>
      </c>
      <c r="E100" s="476">
        <v>40000000</v>
      </c>
      <c r="F100" s="477">
        <v>0</v>
      </c>
      <c r="G100" s="478"/>
    </row>
    <row r="101" spans="1:7" ht="15.75" x14ac:dyDescent="0.25">
      <c r="A101" s="125">
        <v>84</v>
      </c>
      <c r="B101" s="192" t="s">
        <v>4653</v>
      </c>
      <c r="C101" s="125" t="s">
        <v>3309</v>
      </c>
      <c r="D101" s="125" t="s">
        <v>2562</v>
      </c>
      <c r="E101" s="476">
        <v>40000000</v>
      </c>
      <c r="F101" s="477">
        <v>0</v>
      </c>
      <c r="G101" s="478"/>
    </row>
    <row r="102" spans="1:7" ht="15.75" x14ac:dyDescent="0.25">
      <c r="A102" s="125">
        <v>85</v>
      </c>
      <c r="B102" s="192" t="s">
        <v>4654</v>
      </c>
      <c r="C102" s="125" t="s">
        <v>3419</v>
      </c>
      <c r="D102" s="125" t="s">
        <v>4655</v>
      </c>
      <c r="E102" s="476">
        <v>40000000</v>
      </c>
      <c r="F102" s="477">
        <v>0</v>
      </c>
      <c r="G102" s="478"/>
    </row>
    <row r="103" spans="1:7" ht="15.75" x14ac:dyDescent="0.25">
      <c r="A103" s="125">
        <v>86</v>
      </c>
      <c r="B103" s="192" t="s">
        <v>1782</v>
      </c>
      <c r="C103" s="125" t="s">
        <v>3309</v>
      </c>
      <c r="D103" s="125" t="s">
        <v>576</v>
      </c>
      <c r="E103" s="476">
        <v>40000000</v>
      </c>
      <c r="F103" s="477">
        <v>0</v>
      </c>
      <c r="G103" s="478"/>
    </row>
    <row r="104" spans="1:7" ht="15.75" x14ac:dyDescent="0.25">
      <c r="A104" s="125">
        <v>87</v>
      </c>
      <c r="B104" s="192" t="s">
        <v>2704</v>
      </c>
      <c r="C104" s="125" t="s">
        <v>3309</v>
      </c>
      <c r="D104" s="125" t="s">
        <v>4637</v>
      </c>
      <c r="E104" s="476">
        <v>40000000</v>
      </c>
      <c r="F104" s="477">
        <v>0</v>
      </c>
      <c r="G104" s="478"/>
    </row>
    <row r="105" spans="1:7" ht="15.75" x14ac:dyDescent="0.25">
      <c r="A105" s="125">
        <v>88</v>
      </c>
      <c r="B105" s="192" t="s">
        <v>4656</v>
      </c>
      <c r="C105" s="125" t="s">
        <v>3309</v>
      </c>
      <c r="D105" s="125" t="s">
        <v>4657</v>
      </c>
      <c r="E105" s="476">
        <v>40000000</v>
      </c>
      <c r="F105" s="477">
        <v>0</v>
      </c>
      <c r="G105" s="478"/>
    </row>
    <row r="106" spans="1:7" ht="15.75" x14ac:dyDescent="0.25">
      <c r="A106" s="125">
        <v>89</v>
      </c>
      <c r="B106" s="192" t="s">
        <v>4658</v>
      </c>
      <c r="C106" s="125" t="s">
        <v>3520</v>
      </c>
      <c r="D106" s="125" t="s">
        <v>4659</v>
      </c>
      <c r="E106" s="476">
        <v>40000000</v>
      </c>
      <c r="F106" s="477">
        <v>0</v>
      </c>
      <c r="G106" s="478"/>
    </row>
    <row r="107" spans="1:7" ht="15.75" x14ac:dyDescent="0.25">
      <c r="A107" s="125">
        <v>90</v>
      </c>
      <c r="B107" s="192" t="s">
        <v>534</v>
      </c>
      <c r="C107" s="125" t="s">
        <v>3419</v>
      </c>
      <c r="D107" s="125" t="s">
        <v>4660</v>
      </c>
      <c r="E107" s="476">
        <v>40000000</v>
      </c>
      <c r="F107" s="477">
        <v>0</v>
      </c>
      <c r="G107" s="478"/>
    </row>
    <row r="108" spans="1:7" ht="15.75" x14ac:dyDescent="0.25">
      <c r="A108" s="125">
        <v>91</v>
      </c>
      <c r="B108" s="192" t="s">
        <v>4661</v>
      </c>
      <c r="C108" s="125" t="s">
        <v>3309</v>
      </c>
      <c r="D108" s="125" t="s">
        <v>4660</v>
      </c>
      <c r="E108" s="476">
        <v>40000000</v>
      </c>
      <c r="F108" s="477">
        <v>0</v>
      </c>
      <c r="G108" s="478"/>
    </row>
    <row r="109" spans="1:7" ht="15.75" x14ac:dyDescent="0.25">
      <c r="A109" s="125">
        <v>92</v>
      </c>
      <c r="B109" s="192" t="s">
        <v>4662</v>
      </c>
      <c r="C109" s="125" t="s">
        <v>3520</v>
      </c>
      <c r="D109" s="125" t="s">
        <v>4663</v>
      </c>
      <c r="E109" s="476">
        <v>40000000</v>
      </c>
      <c r="F109" s="477">
        <v>0</v>
      </c>
      <c r="G109" s="478"/>
    </row>
    <row r="110" spans="1:7" ht="15.75" x14ac:dyDescent="0.25">
      <c r="A110" s="125">
        <v>93</v>
      </c>
      <c r="B110" s="192" t="s">
        <v>2232</v>
      </c>
      <c r="C110" s="125" t="s">
        <v>3309</v>
      </c>
      <c r="D110" s="125" t="s">
        <v>4664</v>
      </c>
      <c r="E110" s="476">
        <v>40000000</v>
      </c>
      <c r="F110" s="477">
        <v>0</v>
      </c>
      <c r="G110" s="478"/>
    </row>
    <row r="111" spans="1:7" ht="15.75" x14ac:dyDescent="0.25">
      <c r="A111" s="125">
        <v>94</v>
      </c>
      <c r="B111" s="192" t="s">
        <v>4665</v>
      </c>
      <c r="C111" s="481" t="s">
        <v>4573</v>
      </c>
      <c r="D111" s="125" t="s">
        <v>4666</v>
      </c>
      <c r="E111" s="476">
        <v>40000000</v>
      </c>
      <c r="F111" s="477">
        <v>0</v>
      </c>
      <c r="G111" s="478"/>
    </row>
    <row r="112" spans="1:7" ht="15.75" x14ac:dyDescent="0.25">
      <c r="A112" s="125">
        <v>95</v>
      </c>
      <c r="B112" s="192" t="s">
        <v>4667</v>
      </c>
      <c r="C112" s="481" t="s">
        <v>4573</v>
      </c>
      <c r="D112" s="125" t="s">
        <v>4659</v>
      </c>
      <c r="E112" s="476">
        <v>40000000</v>
      </c>
      <c r="F112" s="477">
        <v>0</v>
      </c>
      <c r="G112" s="478"/>
    </row>
    <row r="113" spans="1:7" ht="15.75" x14ac:dyDescent="0.25">
      <c r="A113" s="36" t="s">
        <v>1340</v>
      </c>
      <c r="B113" s="573" t="s">
        <v>4668</v>
      </c>
      <c r="C113" s="573"/>
      <c r="D113" s="125"/>
      <c r="E113" s="116">
        <f>E114</f>
        <v>40000000</v>
      </c>
      <c r="F113" s="477"/>
      <c r="G113" s="478"/>
    </row>
    <row r="114" spans="1:7" ht="15.75" x14ac:dyDescent="0.25">
      <c r="A114" s="125">
        <v>96</v>
      </c>
      <c r="B114" s="192" t="s">
        <v>4669</v>
      </c>
      <c r="C114" s="125" t="s">
        <v>1957</v>
      </c>
      <c r="D114" s="131" t="s">
        <v>675</v>
      </c>
      <c r="E114" s="476">
        <v>40000000</v>
      </c>
      <c r="F114" s="477">
        <v>0</v>
      </c>
      <c r="G114" s="478"/>
    </row>
    <row r="115" spans="1:7" ht="15.75" x14ac:dyDescent="0.25">
      <c r="A115" s="36" t="s">
        <v>1342</v>
      </c>
      <c r="B115" s="573" t="s">
        <v>4670</v>
      </c>
      <c r="C115" s="573"/>
      <c r="D115" s="131"/>
      <c r="E115" s="116">
        <f>SUM(E116:E124)</f>
        <v>360000000</v>
      </c>
      <c r="F115" s="477"/>
      <c r="G115" s="478"/>
    </row>
    <row r="116" spans="1:7" ht="15.75" x14ac:dyDescent="0.25">
      <c r="A116" s="125">
        <v>97</v>
      </c>
      <c r="B116" s="192" t="s">
        <v>4671</v>
      </c>
      <c r="C116" s="125" t="s">
        <v>1957</v>
      </c>
      <c r="D116" s="125" t="s">
        <v>1111</v>
      </c>
      <c r="E116" s="476">
        <v>40000000</v>
      </c>
      <c r="F116" s="477">
        <v>0</v>
      </c>
      <c r="G116" s="478"/>
    </row>
    <row r="117" spans="1:7" ht="15.75" x14ac:dyDescent="0.25">
      <c r="A117" s="125">
        <v>98</v>
      </c>
      <c r="B117" s="192" t="s">
        <v>4672</v>
      </c>
      <c r="C117" s="125" t="s">
        <v>1957</v>
      </c>
      <c r="D117" s="125" t="s">
        <v>78</v>
      </c>
      <c r="E117" s="476">
        <v>40000000</v>
      </c>
      <c r="F117" s="477">
        <v>0</v>
      </c>
      <c r="G117" s="478"/>
    </row>
    <row r="118" spans="1:7" ht="15.75" x14ac:dyDescent="0.25">
      <c r="A118" s="125">
        <v>99</v>
      </c>
      <c r="B118" s="192" t="s">
        <v>4673</v>
      </c>
      <c r="C118" s="125" t="s">
        <v>1957</v>
      </c>
      <c r="D118" s="125" t="s">
        <v>4674</v>
      </c>
      <c r="E118" s="476">
        <v>40000000</v>
      </c>
      <c r="F118" s="477">
        <v>0</v>
      </c>
      <c r="G118" s="478"/>
    </row>
    <row r="119" spans="1:7" ht="15.75" x14ac:dyDescent="0.25">
      <c r="A119" s="125">
        <v>100</v>
      </c>
      <c r="B119" s="192" t="s">
        <v>557</v>
      </c>
      <c r="C119" s="125" t="s">
        <v>1957</v>
      </c>
      <c r="D119" s="125" t="s">
        <v>1107</v>
      </c>
      <c r="E119" s="476">
        <v>40000000</v>
      </c>
      <c r="F119" s="477">
        <v>0</v>
      </c>
      <c r="G119" s="478"/>
    </row>
    <row r="120" spans="1:7" ht="15.75" x14ac:dyDescent="0.25">
      <c r="A120" s="125">
        <v>101</v>
      </c>
      <c r="B120" s="192" t="s">
        <v>579</v>
      </c>
      <c r="C120" s="125" t="s">
        <v>1957</v>
      </c>
      <c r="D120" s="125" t="s">
        <v>1107</v>
      </c>
      <c r="E120" s="476">
        <v>40000000</v>
      </c>
      <c r="F120" s="477">
        <v>0</v>
      </c>
      <c r="G120" s="478"/>
    </row>
    <row r="121" spans="1:7" ht="15.75" x14ac:dyDescent="0.25">
      <c r="A121" s="125">
        <v>102</v>
      </c>
      <c r="B121" s="192" t="s">
        <v>4675</v>
      </c>
      <c r="C121" s="125" t="s">
        <v>1924</v>
      </c>
      <c r="D121" s="125" t="s">
        <v>78</v>
      </c>
      <c r="E121" s="476">
        <v>40000000</v>
      </c>
      <c r="F121" s="477">
        <v>0</v>
      </c>
      <c r="G121" s="478"/>
    </row>
    <row r="122" spans="1:7" ht="15.75" x14ac:dyDescent="0.25">
      <c r="A122" s="125">
        <v>103</v>
      </c>
      <c r="B122" s="192" t="s">
        <v>4676</v>
      </c>
      <c r="C122" s="125" t="s">
        <v>1924</v>
      </c>
      <c r="D122" s="125" t="s">
        <v>78</v>
      </c>
      <c r="E122" s="476">
        <v>40000000</v>
      </c>
      <c r="F122" s="477">
        <v>0</v>
      </c>
      <c r="G122" s="478"/>
    </row>
    <row r="123" spans="1:7" ht="15.75" x14ac:dyDescent="0.25">
      <c r="A123" s="125">
        <v>104</v>
      </c>
      <c r="B123" s="192" t="s">
        <v>4677</v>
      </c>
      <c r="C123" s="125" t="s">
        <v>1924</v>
      </c>
      <c r="D123" s="125" t="s">
        <v>1107</v>
      </c>
      <c r="E123" s="476">
        <v>40000000</v>
      </c>
      <c r="F123" s="477">
        <v>0</v>
      </c>
      <c r="G123" s="478"/>
    </row>
    <row r="124" spans="1:7" ht="15.75" x14ac:dyDescent="0.25">
      <c r="A124" s="125">
        <v>105</v>
      </c>
      <c r="B124" s="192" t="s">
        <v>4678</v>
      </c>
      <c r="C124" s="125" t="s">
        <v>4573</v>
      </c>
      <c r="D124" s="131" t="s">
        <v>78</v>
      </c>
      <c r="E124" s="476">
        <v>40000000</v>
      </c>
      <c r="F124" s="477">
        <v>0</v>
      </c>
      <c r="G124" s="478"/>
    </row>
    <row r="125" spans="1:7" ht="15.75" x14ac:dyDescent="0.25">
      <c r="A125" s="36" t="s">
        <v>1344</v>
      </c>
      <c r="B125" s="573" t="s">
        <v>4679</v>
      </c>
      <c r="C125" s="573"/>
      <c r="D125" s="131"/>
      <c r="E125" s="116">
        <f>SUM(E126:E129)</f>
        <v>160000000</v>
      </c>
      <c r="F125" s="477"/>
      <c r="G125" s="478"/>
    </row>
    <row r="126" spans="1:7" ht="15.75" x14ac:dyDescent="0.25">
      <c r="A126" s="125">
        <v>106</v>
      </c>
      <c r="B126" s="192" t="s">
        <v>4680</v>
      </c>
      <c r="C126" s="125" t="s">
        <v>1957</v>
      </c>
      <c r="D126" s="125" t="s">
        <v>4681</v>
      </c>
      <c r="E126" s="476">
        <v>40000000</v>
      </c>
      <c r="F126" s="477">
        <v>0</v>
      </c>
      <c r="G126" s="478"/>
    </row>
    <row r="127" spans="1:7" ht="15.75" x14ac:dyDescent="0.25">
      <c r="A127" s="125">
        <v>107</v>
      </c>
      <c r="B127" s="192" t="s">
        <v>4682</v>
      </c>
      <c r="C127" s="125" t="s">
        <v>1957</v>
      </c>
      <c r="D127" s="125" t="s">
        <v>4683</v>
      </c>
      <c r="E127" s="476">
        <v>40000000</v>
      </c>
      <c r="F127" s="477">
        <v>0</v>
      </c>
      <c r="G127" s="478"/>
    </row>
    <row r="128" spans="1:7" ht="15.75" x14ac:dyDescent="0.25">
      <c r="A128" s="125">
        <v>108</v>
      </c>
      <c r="B128" s="192" t="s">
        <v>4684</v>
      </c>
      <c r="C128" s="125" t="s">
        <v>1924</v>
      </c>
      <c r="D128" s="125" t="s">
        <v>4685</v>
      </c>
      <c r="E128" s="476">
        <v>40000000</v>
      </c>
      <c r="F128" s="477">
        <v>0</v>
      </c>
      <c r="G128" s="478"/>
    </row>
    <row r="129" spans="1:7" ht="15.75" x14ac:dyDescent="0.25">
      <c r="A129" s="125">
        <v>109</v>
      </c>
      <c r="B129" s="192" t="s">
        <v>4686</v>
      </c>
      <c r="C129" s="125" t="s">
        <v>1924</v>
      </c>
      <c r="D129" s="125" t="s">
        <v>4687</v>
      </c>
      <c r="E129" s="476">
        <v>40000000</v>
      </c>
      <c r="F129" s="477">
        <v>0</v>
      </c>
      <c r="G129" s="478"/>
    </row>
    <row r="130" spans="1:7" ht="15.75" x14ac:dyDescent="0.25">
      <c r="A130" s="36" t="s">
        <v>1346</v>
      </c>
      <c r="B130" s="573" t="s">
        <v>4688</v>
      </c>
      <c r="C130" s="573"/>
      <c r="D130" s="125"/>
      <c r="E130" s="116">
        <f>SUM(E131:E133)</f>
        <v>120000000</v>
      </c>
      <c r="F130" s="477"/>
      <c r="G130" s="478"/>
    </row>
    <row r="131" spans="1:7" ht="15.75" x14ac:dyDescent="0.25">
      <c r="A131" s="125">
        <v>110</v>
      </c>
      <c r="B131" s="192" t="s">
        <v>4689</v>
      </c>
      <c r="C131" s="125" t="s">
        <v>3419</v>
      </c>
      <c r="D131" s="131" t="s">
        <v>4690</v>
      </c>
      <c r="E131" s="476">
        <v>40000000</v>
      </c>
      <c r="F131" s="477">
        <v>0</v>
      </c>
      <c r="G131" s="478"/>
    </row>
    <row r="132" spans="1:7" ht="15.75" x14ac:dyDescent="0.25">
      <c r="A132" s="125">
        <v>111</v>
      </c>
      <c r="B132" s="192" t="s">
        <v>4691</v>
      </c>
      <c r="C132" s="125" t="s">
        <v>3516</v>
      </c>
      <c r="D132" s="131" t="s">
        <v>4692</v>
      </c>
      <c r="E132" s="476">
        <v>40000000</v>
      </c>
      <c r="F132" s="477">
        <v>0</v>
      </c>
      <c r="G132" s="478"/>
    </row>
    <row r="133" spans="1:7" ht="15.75" x14ac:dyDescent="0.25">
      <c r="A133" s="125">
        <v>112</v>
      </c>
      <c r="B133" s="192" t="s">
        <v>4693</v>
      </c>
      <c r="C133" s="125" t="s">
        <v>3520</v>
      </c>
      <c r="D133" s="131" t="s">
        <v>4694</v>
      </c>
      <c r="E133" s="476">
        <v>40000000</v>
      </c>
      <c r="F133" s="477">
        <v>0</v>
      </c>
      <c r="G133" s="478"/>
    </row>
    <row r="134" spans="1:7" ht="15.75" x14ac:dyDescent="0.25">
      <c r="A134" s="36" t="s">
        <v>1348</v>
      </c>
      <c r="B134" s="198" t="s">
        <v>4695</v>
      </c>
      <c r="C134" s="125"/>
      <c r="D134" s="131"/>
      <c r="E134" s="116">
        <f>SUM(E135:E139)</f>
        <v>200000000</v>
      </c>
      <c r="F134" s="477"/>
      <c r="G134" s="478"/>
    </row>
    <row r="135" spans="1:7" ht="15.75" x14ac:dyDescent="0.25">
      <c r="A135" s="125">
        <v>113</v>
      </c>
      <c r="B135" s="192" t="s">
        <v>4696</v>
      </c>
      <c r="C135" s="125" t="s">
        <v>3522</v>
      </c>
      <c r="D135" s="125" t="s">
        <v>4697</v>
      </c>
      <c r="E135" s="476">
        <v>40000000</v>
      </c>
      <c r="F135" s="477">
        <v>0</v>
      </c>
      <c r="G135" s="478"/>
    </row>
    <row r="136" spans="1:7" ht="15.75" x14ac:dyDescent="0.25">
      <c r="A136" s="125">
        <v>114</v>
      </c>
      <c r="B136" s="192" t="s">
        <v>4698</v>
      </c>
      <c r="C136" s="114" t="s">
        <v>3309</v>
      </c>
      <c r="D136" s="125" t="s">
        <v>704</v>
      </c>
      <c r="E136" s="476">
        <v>40000000</v>
      </c>
      <c r="F136" s="477">
        <v>0</v>
      </c>
      <c r="G136" s="478"/>
    </row>
    <row r="137" spans="1:7" ht="15.75" x14ac:dyDescent="0.25">
      <c r="A137" s="125">
        <v>115</v>
      </c>
      <c r="B137" s="192" t="s">
        <v>4699</v>
      </c>
      <c r="C137" s="114" t="s">
        <v>3516</v>
      </c>
      <c r="D137" s="125" t="s">
        <v>704</v>
      </c>
      <c r="E137" s="476">
        <v>40000000</v>
      </c>
      <c r="F137" s="477">
        <v>0</v>
      </c>
      <c r="G137" s="478"/>
    </row>
    <row r="138" spans="1:7" ht="15.75" x14ac:dyDescent="0.25">
      <c r="A138" s="125">
        <v>116</v>
      </c>
      <c r="B138" s="192" t="s">
        <v>4700</v>
      </c>
      <c r="C138" s="114" t="s">
        <v>3516</v>
      </c>
      <c r="D138" s="125" t="s">
        <v>704</v>
      </c>
      <c r="E138" s="476">
        <v>40000000</v>
      </c>
      <c r="F138" s="477">
        <v>0</v>
      </c>
      <c r="G138" s="478"/>
    </row>
    <row r="139" spans="1:7" ht="15.75" x14ac:dyDescent="0.25">
      <c r="A139" s="125">
        <v>117</v>
      </c>
      <c r="B139" s="192" t="s">
        <v>4701</v>
      </c>
      <c r="C139" s="114" t="s">
        <v>3309</v>
      </c>
      <c r="D139" s="125" t="s">
        <v>390</v>
      </c>
      <c r="E139" s="476">
        <v>40000000</v>
      </c>
      <c r="F139" s="477">
        <v>0</v>
      </c>
      <c r="G139" s="478"/>
    </row>
    <row r="140" spans="1:7" s="494" customFormat="1" ht="15.75" x14ac:dyDescent="0.25">
      <c r="A140" s="36" t="s">
        <v>1350</v>
      </c>
      <c r="B140" s="198" t="s">
        <v>4702</v>
      </c>
      <c r="C140" s="114"/>
      <c r="D140" s="125"/>
      <c r="E140" s="116">
        <f>SUM(E141:E143)</f>
        <v>120000000</v>
      </c>
      <c r="F140" s="477"/>
      <c r="G140" s="478"/>
    </row>
    <row r="141" spans="1:7" ht="15.75" x14ac:dyDescent="0.25">
      <c r="A141" s="125">
        <v>118</v>
      </c>
      <c r="B141" s="192" t="s">
        <v>4703</v>
      </c>
      <c r="C141" s="125" t="s">
        <v>3522</v>
      </c>
      <c r="D141" s="125" t="s">
        <v>4704</v>
      </c>
      <c r="E141" s="476">
        <v>40000000</v>
      </c>
      <c r="F141" s="477">
        <v>0</v>
      </c>
      <c r="G141" s="478"/>
    </row>
    <row r="142" spans="1:7" ht="15.75" x14ac:dyDescent="0.25">
      <c r="A142" s="125">
        <v>119</v>
      </c>
      <c r="B142" s="192" t="s">
        <v>557</v>
      </c>
      <c r="C142" s="125" t="s">
        <v>3516</v>
      </c>
      <c r="D142" s="125" t="s">
        <v>2099</v>
      </c>
      <c r="E142" s="476">
        <v>40000000</v>
      </c>
      <c r="F142" s="477">
        <v>0</v>
      </c>
      <c r="G142" s="478"/>
    </row>
    <row r="143" spans="1:7" ht="15.75" x14ac:dyDescent="0.25">
      <c r="A143" s="125">
        <v>120</v>
      </c>
      <c r="B143" s="192" t="s">
        <v>4705</v>
      </c>
      <c r="C143" s="125" t="s">
        <v>3520</v>
      </c>
      <c r="D143" s="125" t="s">
        <v>4706</v>
      </c>
      <c r="E143" s="476">
        <v>40000000</v>
      </c>
      <c r="F143" s="477">
        <v>0</v>
      </c>
      <c r="G143" s="478"/>
    </row>
    <row r="144" spans="1:7" ht="15.75" x14ac:dyDescent="0.25">
      <c r="A144" s="36" t="s">
        <v>1352</v>
      </c>
      <c r="B144" s="198" t="s">
        <v>4707</v>
      </c>
      <c r="C144" s="125"/>
      <c r="D144" s="125"/>
      <c r="E144" s="116">
        <f>E145</f>
        <v>40000000</v>
      </c>
      <c r="F144" s="477"/>
      <c r="G144" s="478"/>
    </row>
    <row r="145" spans="1:7" ht="15.75" x14ac:dyDescent="0.25">
      <c r="A145" s="125">
        <v>121</v>
      </c>
      <c r="B145" s="192" t="s">
        <v>4708</v>
      </c>
      <c r="C145" s="125" t="s">
        <v>1924</v>
      </c>
      <c r="D145" s="125" t="s">
        <v>4709</v>
      </c>
      <c r="E145" s="476">
        <v>40000000</v>
      </c>
      <c r="F145" s="478">
        <v>0</v>
      </c>
      <c r="G145" s="478"/>
    </row>
    <row r="146" spans="1:7" ht="15.75" x14ac:dyDescent="0.25">
      <c r="A146" s="36" t="s">
        <v>1354</v>
      </c>
      <c r="B146" s="128" t="s">
        <v>4710</v>
      </c>
      <c r="C146" s="128"/>
      <c r="D146" s="125"/>
      <c r="E146" s="116">
        <f>E147</f>
        <v>40000000</v>
      </c>
      <c r="F146" s="478"/>
      <c r="G146" s="478"/>
    </row>
    <row r="147" spans="1:7" ht="18" customHeight="1" x14ac:dyDescent="0.25">
      <c r="A147" s="125">
        <v>122</v>
      </c>
      <c r="B147" s="192" t="s">
        <v>4711</v>
      </c>
      <c r="C147" s="125" t="s">
        <v>1957</v>
      </c>
      <c r="D147" s="125" t="s">
        <v>4712</v>
      </c>
      <c r="E147" s="476">
        <v>40000000</v>
      </c>
      <c r="F147" s="478">
        <v>0</v>
      </c>
      <c r="G147" s="478"/>
    </row>
    <row r="148" spans="1:7" ht="15.75" x14ac:dyDescent="0.25">
      <c r="A148" s="36" t="s">
        <v>1322</v>
      </c>
      <c r="B148" s="483" t="s">
        <v>1323</v>
      </c>
      <c r="C148" s="483"/>
      <c r="D148" s="484"/>
      <c r="E148" s="116">
        <f>E149+E385+E402+E409+E447+E495+E501+E503+E542+E624+E631+E649+E652+E722</f>
        <v>5880000000</v>
      </c>
      <c r="F148" s="116">
        <f>F149+F385+F402+F409+F447+F495+F503+F542+F624+F631+F645+F649+F652+F722</f>
        <v>8760000000</v>
      </c>
      <c r="G148" s="482"/>
    </row>
    <row r="149" spans="1:7" ht="15.75" x14ac:dyDescent="0.25">
      <c r="A149" s="36" t="s">
        <v>1324</v>
      </c>
      <c r="B149" s="483" t="s">
        <v>4537</v>
      </c>
      <c r="C149" s="483"/>
      <c r="D149" s="131"/>
      <c r="E149" s="116">
        <f>SUM(E150:E384)</f>
        <v>2200000000</v>
      </c>
      <c r="F149" s="116">
        <f>SUM(F150:F384)</f>
        <v>3600000000</v>
      </c>
      <c r="G149" s="478"/>
    </row>
    <row r="150" spans="1:7" ht="15.75" x14ac:dyDescent="0.25">
      <c r="A150" s="125">
        <v>1</v>
      </c>
      <c r="B150" s="192" t="s">
        <v>4532</v>
      </c>
      <c r="C150" s="125" t="s">
        <v>3522</v>
      </c>
      <c r="D150" s="125" t="s">
        <v>710</v>
      </c>
      <c r="E150" s="476">
        <v>40000000</v>
      </c>
      <c r="F150" s="478">
        <v>0</v>
      </c>
      <c r="G150" s="477"/>
    </row>
    <row r="151" spans="1:7" ht="15.75" x14ac:dyDescent="0.25">
      <c r="A151" s="125">
        <v>2</v>
      </c>
      <c r="B151" s="192" t="s">
        <v>4713</v>
      </c>
      <c r="C151" s="125" t="s">
        <v>3309</v>
      </c>
      <c r="D151" s="125" t="s">
        <v>710</v>
      </c>
      <c r="E151" s="476">
        <v>40000000</v>
      </c>
      <c r="F151" s="478">
        <v>0</v>
      </c>
      <c r="G151" s="477"/>
    </row>
    <row r="152" spans="1:7" ht="15.75" x14ac:dyDescent="0.25">
      <c r="A152" s="125">
        <v>3</v>
      </c>
      <c r="B152" s="192" t="s">
        <v>4714</v>
      </c>
      <c r="C152" s="125" t="s">
        <v>3520</v>
      </c>
      <c r="D152" s="125" t="s">
        <v>385</v>
      </c>
      <c r="E152" s="476">
        <v>40000000</v>
      </c>
      <c r="F152" s="478">
        <v>0</v>
      </c>
      <c r="G152" s="477"/>
    </row>
    <row r="153" spans="1:7" ht="15.75" x14ac:dyDescent="0.25">
      <c r="A153" s="125">
        <v>4</v>
      </c>
      <c r="B153" s="192" t="s">
        <v>4715</v>
      </c>
      <c r="C153" s="125" t="s">
        <v>3522</v>
      </c>
      <c r="D153" s="125" t="s">
        <v>385</v>
      </c>
      <c r="E153" s="476">
        <v>40000000</v>
      </c>
      <c r="F153" s="478">
        <v>0</v>
      </c>
      <c r="G153" s="477"/>
    </row>
    <row r="154" spans="1:7" ht="15.75" x14ac:dyDescent="0.25">
      <c r="A154" s="125">
        <v>5</v>
      </c>
      <c r="B154" s="192" t="s">
        <v>4716</v>
      </c>
      <c r="C154" s="125" t="s">
        <v>3277</v>
      </c>
      <c r="D154" s="125" t="s">
        <v>720</v>
      </c>
      <c r="E154" s="476">
        <v>40000000</v>
      </c>
      <c r="F154" s="478">
        <v>0</v>
      </c>
      <c r="G154" s="477"/>
    </row>
    <row r="155" spans="1:7" ht="15.75" x14ac:dyDescent="0.25">
      <c r="A155" s="125">
        <v>6</v>
      </c>
      <c r="B155" s="192" t="s">
        <v>4717</v>
      </c>
      <c r="C155" s="125" t="s">
        <v>3520</v>
      </c>
      <c r="D155" s="125" t="s">
        <v>704</v>
      </c>
      <c r="E155" s="476">
        <v>40000000</v>
      </c>
      <c r="F155" s="478">
        <v>0</v>
      </c>
      <c r="G155" s="477"/>
    </row>
    <row r="156" spans="1:7" ht="15.75" x14ac:dyDescent="0.25">
      <c r="A156" s="125">
        <v>7</v>
      </c>
      <c r="B156" s="192" t="s">
        <v>4718</v>
      </c>
      <c r="C156" s="125" t="s">
        <v>3309</v>
      </c>
      <c r="D156" s="125" t="s">
        <v>294</v>
      </c>
      <c r="E156" s="476">
        <v>40000000</v>
      </c>
      <c r="F156" s="478">
        <v>0</v>
      </c>
      <c r="G156" s="477"/>
    </row>
    <row r="157" spans="1:7" ht="15.75" x14ac:dyDescent="0.25">
      <c r="A157" s="125">
        <v>8</v>
      </c>
      <c r="B157" s="192" t="s">
        <v>4719</v>
      </c>
      <c r="C157" s="125" t="s">
        <v>3309</v>
      </c>
      <c r="D157" s="125" t="s">
        <v>294</v>
      </c>
      <c r="E157" s="476">
        <v>40000000</v>
      </c>
      <c r="F157" s="478">
        <v>0</v>
      </c>
      <c r="G157" s="477"/>
    </row>
    <row r="158" spans="1:7" ht="15.75" x14ac:dyDescent="0.25">
      <c r="A158" s="125">
        <v>9</v>
      </c>
      <c r="B158" s="192" t="s">
        <v>4720</v>
      </c>
      <c r="C158" s="125" t="s">
        <v>3522</v>
      </c>
      <c r="D158" s="125" t="s">
        <v>1693</v>
      </c>
      <c r="E158" s="476">
        <v>40000000</v>
      </c>
      <c r="F158" s="478">
        <v>0</v>
      </c>
      <c r="G158" s="477"/>
    </row>
    <row r="159" spans="1:7" ht="15.75" x14ac:dyDescent="0.25">
      <c r="A159" s="125">
        <v>10</v>
      </c>
      <c r="B159" s="192" t="s">
        <v>4721</v>
      </c>
      <c r="C159" s="125" t="s">
        <v>3309</v>
      </c>
      <c r="D159" s="125" t="s">
        <v>704</v>
      </c>
      <c r="E159" s="478"/>
      <c r="F159" s="476">
        <v>20000000</v>
      </c>
      <c r="G159" s="477"/>
    </row>
    <row r="160" spans="1:7" ht="15.75" x14ac:dyDescent="0.25">
      <c r="A160" s="125">
        <v>11</v>
      </c>
      <c r="B160" s="192" t="s">
        <v>4722</v>
      </c>
      <c r="C160" s="125" t="s">
        <v>3522</v>
      </c>
      <c r="D160" s="125" t="s">
        <v>704</v>
      </c>
      <c r="E160" s="476">
        <v>40000000</v>
      </c>
      <c r="F160" s="478">
        <v>0</v>
      </c>
      <c r="G160" s="477"/>
    </row>
    <row r="161" spans="1:7" ht="15.75" x14ac:dyDescent="0.25">
      <c r="A161" s="125">
        <v>12</v>
      </c>
      <c r="B161" s="192" t="s">
        <v>4723</v>
      </c>
      <c r="C161" s="125" t="s">
        <v>3309</v>
      </c>
      <c r="D161" s="125" t="s">
        <v>706</v>
      </c>
      <c r="E161" s="476">
        <v>40000000</v>
      </c>
      <c r="F161" s="478">
        <v>0</v>
      </c>
      <c r="G161" s="477"/>
    </row>
    <row r="162" spans="1:7" ht="15.75" x14ac:dyDescent="0.25">
      <c r="A162" s="125">
        <v>13</v>
      </c>
      <c r="B162" s="192" t="s">
        <v>4724</v>
      </c>
      <c r="C162" s="125" t="s">
        <v>3309</v>
      </c>
      <c r="D162" s="125" t="s">
        <v>706</v>
      </c>
      <c r="E162" s="476">
        <v>40000000</v>
      </c>
      <c r="F162" s="478">
        <v>0</v>
      </c>
      <c r="G162" s="477"/>
    </row>
    <row r="163" spans="1:7" ht="15.75" x14ac:dyDescent="0.25">
      <c r="A163" s="125">
        <v>14</v>
      </c>
      <c r="B163" s="192" t="s">
        <v>4725</v>
      </c>
      <c r="C163" s="125" t="s">
        <v>3419</v>
      </c>
      <c r="D163" s="125" t="s">
        <v>706</v>
      </c>
      <c r="E163" s="476">
        <v>40000000</v>
      </c>
      <c r="F163" s="478">
        <v>0</v>
      </c>
      <c r="G163" s="477"/>
    </row>
    <row r="164" spans="1:7" ht="15.75" x14ac:dyDescent="0.25">
      <c r="A164" s="125">
        <v>15</v>
      </c>
      <c r="B164" s="192" t="s">
        <v>4726</v>
      </c>
      <c r="C164" s="125" t="s">
        <v>3419</v>
      </c>
      <c r="D164" s="125" t="s">
        <v>1700</v>
      </c>
      <c r="E164" s="476">
        <v>40000000</v>
      </c>
      <c r="F164" s="478">
        <v>0</v>
      </c>
      <c r="G164" s="477"/>
    </row>
    <row r="165" spans="1:7" ht="15.75" x14ac:dyDescent="0.25">
      <c r="A165" s="125">
        <v>16</v>
      </c>
      <c r="B165" s="192" t="s">
        <v>4727</v>
      </c>
      <c r="C165" s="125" t="s">
        <v>3309</v>
      </c>
      <c r="D165" s="125" t="s">
        <v>712</v>
      </c>
      <c r="E165" s="476">
        <v>40000000</v>
      </c>
      <c r="F165" s="478">
        <v>0</v>
      </c>
      <c r="G165" s="477"/>
    </row>
    <row r="166" spans="1:7" ht="15.75" x14ac:dyDescent="0.25">
      <c r="A166" s="125">
        <v>17</v>
      </c>
      <c r="B166" s="192" t="s">
        <v>4728</v>
      </c>
      <c r="C166" s="125" t="s">
        <v>3516</v>
      </c>
      <c r="D166" s="125" t="s">
        <v>712</v>
      </c>
      <c r="E166" s="476">
        <v>40000000</v>
      </c>
      <c r="F166" s="478">
        <v>0</v>
      </c>
      <c r="G166" s="477"/>
    </row>
    <row r="167" spans="1:7" ht="15.75" x14ac:dyDescent="0.25">
      <c r="A167" s="125">
        <v>18</v>
      </c>
      <c r="B167" s="192" t="s">
        <v>4729</v>
      </c>
      <c r="C167" s="125" t="s">
        <v>3516</v>
      </c>
      <c r="D167" s="125" t="s">
        <v>712</v>
      </c>
      <c r="E167" s="476">
        <v>40000000</v>
      </c>
      <c r="F167" s="478">
        <v>0</v>
      </c>
      <c r="G167" s="477"/>
    </row>
    <row r="168" spans="1:7" ht="15.75" x14ac:dyDescent="0.25">
      <c r="A168" s="125">
        <v>19</v>
      </c>
      <c r="B168" s="192" t="s">
        <v>4730</v>
      </c>
      <c r="C168" s="125" t="s">
        <v>3520</v>
      </c>
      <c r="D168" s="125" t="s">
        <v>1693</v>
      </c>
      <c r="E168" s="476">
        <v>40000000</v>
      </c>
      <c r="F168" s="478">
        <v>0</v>
      </c>
      <c r="G168" s="477"/>
    </row>
    <row r="169" spans="1:7" ht="15.75" x14ac:dyDescent="0.25">
      <c r="A169" s="125">
        <v>20</v>
      </c>
      <c r="B169" s="192" t="s">
        <v>4731</v>
      </c>
      <c r="C169" s="125" t="s">
        <v>3516</v>
      </c>
      <c r="D169" s="125" t="s">
        <v>305</v>
      </c>
      <c r="E169" s="476">
        <v>40000000</v>
      </c>
      <c r="F169" s="478">
        <v>0</v>
      </c>
      <c r="G169" s="477"/>
    </row>
    <row r="170" spans="1:7" ht="15.75" x14ac:dyDescent="0.25">
      <c r="A170" s="125">
        <v>21</v>
      </c>
      <c r="B170" s="192" t="s">
        <v>4732</v>
      </c>
      <c r="C170" s="125" t="s">
        <v>3309</v>
      </c>
      <c r="D170" s="125" t="s">
        <v>305</v>
      </c>
      <c r="E170" s="476">
        <v>40000000</v>
      </c>
      <c r="F170" s="478">
        <v>0</v>
      </c>
      <c r="G170" s="477"/>
    </row>
    <row r="171" spans="1:7" ht="15.75" x14ac:dyDescent="0.25">
      <c r="A171" s="125">
        <v>22</v>
      </c>
      <c r="B171" s="192" t="s">
        <v>4733</v>
      </c>
      <c r="C171" s="125" t="s">
        <v>3309</v>
      </c>
      <c r="D171" s="125" t="s">
        <v>4119</v>
      </c>
      <c r="E171" s="476">
        <v>40000000</v>
      </c>
      <c r="F171" s="478">
        <v>0</v>
      </c>
      <c r="G171" s="477"/>
    </row>
    <row r="172" spans="1:7" ht="15.75" x14ac:dyDescent="0.25">
      <c r="A172" s="125">
        <v>23</v>
      </c>
      <c r="B172" s="192" t="s">
        <v>4734</v>
      </c>
      <c r="C172" s="125" t="s">
        <v>3309</v>
      </c>
      <c r="D172" s="125" t="s">
        <v>706</v>
      </c>
      <c r="E172" s="476">
        <v>40000000</v>
      </c>
      <c r="F172" s="478">
        <v>0</v>
      </c>
      <c r="G172" s="477"/>
    </row>
    <row r="173" spans="1:7" ht="15.75" x14ac:dyDescent="0.25">
      <c r="A173" s="125">
        <v>24</v>
      </c>
      <c r="B173" s="192" t="s">
        <v>4735</v>
      </c>
      <c r="C173" s="125" t="s">
        <v>3419</v>
      </c>
      <c r="D173" s="125" t="s">
        <v>704</v>
      </c>
      <c r="E173" s="476">
        <v>40000000</v>
      </c>
      <c r="F173" s="478"/>
      <c r="G173" s="477"/>
    </row>
    <row r="174" spans="1:7" ht="15.75" x14ac:dyDescent="0.25">
      <c r="A174" s="125">
        <v>25</v>
      </c>
      <c r="B174" s="192" t="s">
        <v>4736</v>
      </c>
      <c r="C174" s="125" t="s">
        <v>3522</v>
      </c>
      <c r="D174" s="125" t="s">
        <v>385</v>
      </c>
      <c r="E174" s="476">
        <v>40000000</v>
      </c>
      <c r="F174" s="478"/>
      <c r="G174" s="477"/>
    </row>
    <row r="175" spans="1:7" ht="15.75" x14ac:dyDescent="0.25">
      <c r="A175" s="125">
        <v>26</v>
      </c>
      <c r="B175" s="192" t="s">
        <v>4737</v>
      </c>
      <c r="C175" s="125" t="s">
        <v>3516</v>
      </c>
      <c r="D175" s="125" t="s">
        <v>305</v>
      </c>
      <c r="E175" s="476">
        <v>40000000</v>
      </c>
      <c r="F175" s="478"/>
      <c r="G175" s="477"/>
    </row>
    <row r="176" spans="1:7" ht="15.75" x14ac:dyDescent="0.25">
      <c r="A176" s="125">
        <v>27</v>
      </c>
      <c r="B176" s="192" t="s">
        <v>4738</v>
      </c>
      <c r="C176" s="125" t="s">
        <v>1924</v>
      </c>
      <c r="D176" s="125" t="s">
        <v>727</v>
      </c>
      <c r="E176" s="478"/>
      <c r="F176" s="476">
        <v>20000000</v>
      </c>
      <c r="G176" s="477"/>
    </row>
    <row r="177" spans="1:7" ht="15.75" x14ac:dyDescent="0.25">
      <c r="A177" s="125">
        <v>28</v>
      </c>
      <c r="B177" s="192" t="s">
        <v>2583</v>
      </c>
      <c r="C177" s="125" t="s">
        <v>4739</v>
      </c>
      <c r="D177" s="125" t="s">
        <v>4554</v>
      </c>
      <c r="E177" s="476">
        <v>40000000</v>
      </c>
      <c r="F177" s="478">
        <v>0</v>
      </c>
      <c r="G177" s="477"/>
    </row>
    <row r="178" spans="1:7" ht="15.75" x14ac:dyDescent="0.25">
      <c r="A178" s="125">
        <v>29</v>
      </c>
      <c r="B178" s="192" t="s">
        <v>4740</v>
      </c>
      <c r="C178" s="125" t="s">
        <v>3522</v>
      </c>
      <c r="D178" s="125" t="s">
        <v>294</v>
      </c>
      <c r="E178" s="478"/>
      <c r="F178" s="476">
        <v>20000000</v>
      </c>
      <c r="G178" s="477"/>
    </row>
    <row r="179" spans="1:7" ht="15.75" x14ac:dyDescent="0.25">
      <c r="A179" s="125">
        <v>30</v>
      </c>
      <c r="B179" s="192" t="s">
        <v>4741</v>
      </c>
      <c r="C179" s="125" t="s">
        <v>3520</v>
      </c>
      <c r="D179" s="125" t="s">
        <v>710</v>
      </c>
      <c r="E179" s="476">
        <v>40000000</v>
      </c>
      <c r="F179" s="478">
        <v>0</v>
      </c>
      <c r="G179" s="477"/>
    </row>
    <row r="180" spans="1:7" ht="15.75" x14ac:dyDescent="0.25">
      <c r="A180" s="125">
        <v>31</v>
      </c>
      <c r="B180" s="192" t="s">
        <v>4742</v>
      </c>
      <c r="C180" s="125" t="s">
        <v>3309</v>
      </c>
      <c r="D180" s="125" t="s">
        <v>727</v>
      </c>
      <c r="E180" s="476">
        <v>40000000</v>
      </c>
      <c r="F180" s="478">
        <v>0</v>
      </c>
      <c r="G180" s="477"/>
    </row>
    <row r="181" spans="1:7" ht="15.75" x14ac:dyDescent="0.25">
      <c r="A181" s="125">
        <v>32</v>
      </c>
      <c r="B181" s="192" t="s">
        <v>4743</v>
      </c>
      <c r="C181" s="125" t="s">
        <v>3516</v>
      </c>
      <c r="D181" s="125" t="s">
        <v>4124</v>
      </c>
      <c r="E181" s="478"/>
      <c r="F181" s="476">
        <v>20000000</v>
      </c>
      <c r="G181" s="477"/>
    </row>
    <row r="182" spans="1:7" ht="15.75" x14ac:dyDescent="0.25">
      <c r="A182" s="125">
        <v>33</v>
      </c>
      <c r="B182" s="192" t="s">
        <v>4744</v>
      </c>
      <c r="C182" s="125" t="s">
        <v>3520</v>
      </c>
      <c r="D182" s="125" t="s">
        <v>710</v>
      </c>
      <c r="E182" s="478"/>
      <c r="F182" s="476">
        <v>20000000</v>
      </c>
      <c r="G182" s="477"/>
    </row>
    <row r="183" spans="1:7" ht="15.75" x14ac:dyDescent="0.25">
      <c r="A183" s="125">
        <v>34</v>
      </c>
      <c r="B183" s="192" t="s">
        <v>4745</v>
      </c>
      <c r="C183" s="125" t="s">
        <v>3309</v>
      </c>
      <c r="D183" s="125" t="s">
        <v>718</v>
      </c>
      <c r="E183" s="478"/>
      <c r="F183" s="476">
        <v>20000000</v>
      </c>
      <c r="G183" s="477"/>
    </row>
    <row r="184" spans="1:7" ht="15.75" x14ac:dyDescent="0.25">
      <c r="A184" s="125">
        <v>35</v>
      </c>
      <c r="B184" s="192" t="s">
        <v>4746</v>
      </c>
      <c r="C184" s="125" t="s">
        <v>3516</v>
      </c>
      <c r="D184" s="125" t="s">
        <v>294</v>
      </c>
      <c r="E184" s="476">
        <v>40000000</v>
      </c>
      <c r="F184" s="478">
        <v>0</v>
      </c>
      <c r="G184" s="477"/>
    </row>
    <row r="185" spans="1:7" ht="15.75" x14ac:dyDescent="0.25">
      <c r="A185" s="125">
        <v>36</v>
      </c>
      <c r="B185" s="192" t="s">
        <v>4747</v>
      </c>
      <c r="C185" s="125" t="s">
        <v>1957</v>
      </c>
      <c r="D185" s="125" t="s">
        <v>706</v>
      </c>
      <c r="E185" s="478"/>
      <c r="F185" s="476">
        <v>20000000</v>
      </c>
      <c r="G185" s="477"/>
    </row>
    <row r="186" spans="1:7" ht="15.75" x14ac:dyDescent="0.25">
      <c r="A186" s="125">
        <v>37</v>
      </c>
      <c r="B186" s="192" t="s">
        <v>4748</v>
      </c>
      <c r="C186" s="125" t="s">
        <v>4749</v>
      </c>
      <c r="D186" s="125" t="s">
        <v>390</v>
      </c>
      <c r="E186" s="478"/>
      <c r="F186" s="476">
        <v>20000000</v>
      </c>
      <c r="G186" s="477" t="s">
        <v>1914</v>
      </c>
    </row>
    <row r="187" spans="1:7" ht="15.75" x14ac:dyDescent="0.25">
      <c r="A187" s="125">
        <v>38</v>
      </c>
      <c r="B187" s="192" t="s">
        <v>4750</v>
      </c>
      <c r="C187" s="125" t="s">
        <v>3520</v>
      </c>
      <c r="D187" s="125" t="s">
        <v>706</v>
      </c>
      <c r="E187" s="476">
        <v>40000000</v>
      </c>
      <c r="F187" s="478">
        <v>0</v>
      </c>
      <c r="G187" s="477"/>
    </row>
    <row r="188" spans="1:7" ht="15.75" x14ac:dyDescent="0.25">
      <c r="A188" s="125">
        <v>39</v>
      </c>
      <c r="B188" s="192" t="s">
        <v>2058</v>
      </c>
      <c r="C188" s="125" t="s">
        <v>3516</v>
      </c>
      <c r="D188" s="125" t="s">
        <v>704</v>
      </c>
      <c r="E188" s="476">
        <v>40000000</v>
      </c>
      <c r="F188" s="478">
        <v>0</v>
      </c>
      <c r="G188" s="477"/>
    </row>
    <row r="189" spans="1:7" ht="15.75" x14ac:dyDescent="0.25">
      <c r="A189" s="125">
        <v>40</v>
      </c>
      <c r="B189" s="192" t="s">
        <v>4751</v>
      </c>
      <c r="C189" s="125" t="s">
        <v>3309</v>
      </c>
      <c r="D189" s="125" t="s">
        <v>4124</v>
      </c>
      <c r="E189" s="476">
        <v>40000000</v>
      </c>
      <c r="F189" s="478">
        <v>0</v>
      </c>
      <c r="G189" s="477"/>
    </row>
    <row r="190" spans="1:7" ht="15.75" x14ac:dyDescent="0.25">
      <c r="A190" s="125">
        <v>41</v>
      </c>
      <c r="B190" s="192" t="s">
        <v>4752</v>
      </c>
      <c r="C190" s="125" t="s">
        <v>3309</v>
      </c>
      <c r="D190" s="125" t="s">
        <v>4124</v>
      </c>
      <c r="E190" s="478"/>
      <c r="F190" s="476">
        <v>20000000</v>
      </c>
      <c r="G190" s="477"/>
    </row>
    <row r="191" spans="1:7" ht="15.75" x14ac:dyDescent="0.25">
      <c r="A191" s="125">
        <v>42</v>
      </c>
      <c r="B191" s="192" t="s">
        <v>4753</v>
      </c>
      <c r="C191" s="125" t="s">
        <v>4573</v>
      </c>
      <c r="D191" s="125" t="s">
        <v>4124</v>
      </c>
      <c r="E191" s="476">
        <v>40000000</v>
      </c>
      <c r="F191" s="478">
        <v>0</v>
      </c>
      <c r="G191" s="477"/>
    </row>
    <row r="192" spans="1:7" ht="15.75" x14ac:dyDescent="0.25">
      <c r="A192" s="125">
        <v>43</v>
      </c>
      <c r="B192" s="192" t="s">
        <v>4754</v>
      </c>
      <c r="C192" s="125" t="s">
        <v>3520</v>
      </c>
      <c r="D192" s="125" t="s">
        <v>724</v>
      </c>
      <c r="E192" s="476">
        <v>40000000</v>
      </c>
      <c r="F192" s="478"/>
      <c r="G192" s="477"/>
    </row>
    <row r="193" spans="1:7" ht="15.75" x14ac:dyDescent="0.25">
      <c r="A193" s="125">
        <v>44</v>
      </c>
      <c r="B193" s="192" t="s">
        <v>4755</v>
      </c>
      <c r="C193" s="125" t="s">
        <v>3309</v>
      </c>
      <c r="D193" s="125" t="s">
        <v>706</v>
      </c>
      <c r="E193" s="476">
        <v>40000000</v>
      </c>
      <c r="F193" s="478"/>
      <c r="G193" s="477"/>
    </row>
    <row r="194" spans="1:7" ht="15.75" x14ac:dyDescent="0.25">
      <c r="A194" s="125">
        <v>45</v>
      </c>
      <c r="B194" s="192" t="s">
        <v>4756</v>
      </c>
      <c r="C194" s="125" t="s">
        <v>3309</v>
      </c>
      <c r="D194" s="125" t="s">
        <v>724</v>
      </c>
      <c r="E194" s="476">
        <v>40000000</v>
      </c>
      <c r="F194" s="478"/>
      <c r="G194" s="477"/>
    </row>
    <row r="195" spans="1:7" ht="15.75" x14ac:dyDescent="0.25">
      <c r="A195" s="125">
        <v>46</v>
      </c>
      <c r="B195" s="192" t="s">
        <v>4757</v>
      </c>
      <c r="C195" s="125" t="s">
        <v>4573</v>
      </c>
      <c r="D195" s="125" t="s">
        <v>727</v>
      </c>
      <c r="E195" s="476">
        <v>40000000</v>
      </c>
      <c r="F195" s="478"/>
      <c r="G195" s="477"/>
    </row>
    <row r="196" spans="1:7" ht="15.75" x14ac:dyDescent="0.25">
      <c r="A196" s="125">
        <v>47</v>
      </c>
      <c r="B196" s="192" t="s">
        <v>4758</v>
      </c>
      <c r="C196" s="125" t="s">
        <v>3309</v>
      </c>
      <c r="D196" s="125" t="s">
        <v>718</v>
      </c>
      <c r="E196" s="476">
        <v>40000000</v>
      </c>
      <c r="F196" s="478"/>
      <c r="G196" s="477"/>
    </row>
    <row r="197" spans="1:7" ht="15.75" x14ac:dyDescent="0.25">
      <c r="A197" s="125">
        <v>48</v>
      </c>
      <c r="B197" s="192" t="s">
        <v>4759</v>
      </c>
      <c r="C197" s="125" t="s">
        <v>3309</v>
      </c>
      <c r="D197" s="125" t="s">
        <v>305</v>
      </c>
      <c r="E197" s="476">
        <v>40000000</v>
      </c>
      <c r="F197" s="478"/>
      <c r="G197" s="477"/>
    </row>
    <row r="198" spans="1:7" ht="15.75" x14ac:dyDescent="0.25">
      <c r="A198" s="125">
        <v>49</v>
      </c>
      <c r="B198" s="192" t="s">
        <v>4760</v>
      </c>
      <c r="C198" s="125" t="s">
        <v>3516</v>
      </c>
      <c r="D198" s="125" t="s">
        <v>710</v>
      </c>
      <c r="E198" s="476">
        <v>40000000</v>
      </c>
      <c r="F198" s="478"/>
      <c r="G198" s="477"/>
    </row>
    <row r="199" spans="1:7" ht="15.75" x14ac:dyDescent="0.25">
      <c r="A199" s="125">
        <v>50</v>
      </c>
      <c r="B199" s="192" t="s">
        <v>4761</v>
      </c>
      <c r="C199" s="125" t="s">
        <v>3309</v>
      </c>
      <c r="D199" s="125" t="s">
        <v>710</v>
      </c>
      <c r="E199" s="478"/>
      <c r="F199" s="476">
        <v>20000000</v>
      </c>
      <c r="G199" s="477"/>
    </row>
    <row r="200" spans="1:7" ht="15.75" x14ac:dyDescent="0.25">
      <c r="A200" s="125">
        <v>51</v>
      </c>
      <c r="B200" s="192" t="s">
        <v>4762</v>
      </c>
      <c r="C200" s="125" t="s">
        <v>3309</v>
      </c>
      <c r="D200" s="125" t="s">
        <v>710</v>
      </c>
      <c r="E200" s="476">
        <v>40000000</v>
      </c>
      <c r="F200" s="478"/>
      <c r="G200" s="477"/>
    </row>
    <row r="201" spans="1:7" ht="15.75" x14ac:dyDescent="0.25">
      <c r="A201" s="125">
        <v>52</v>
      </c>
      <c r="B201" s="192" t="s">
        <v>4763</v>
      </c>
      <c r="C201" s="125" t="s">
        <v>3522</v>
      </c>
      <c r="D201" s="125" t="s">
        <v>373</v>
      </c>
      <c r="E201" s="476">
        <v>40000000</v>
      </c>
      <c r="F201" s="478"/>
      <c r="G201" s="477"/>
    </row>
    <row r="202" spans="1:7" ht="15.75" x14ac:dyDescent="0.25">
      <c r="A202" s="125">
        <v>53</v>
      </c>
      <c r="B202" s="192" t="s">
        <v>4764</v>
      </c>
      <c r="C202" s="125" t="s">
        <v>1957</v>
      </c>
      <c r="D202" s="125" t="s">
        <v>704</v>
      </c>
      <c r="E202" s="476">
        <v>40000000</v>
      </c>
      <c r="F202" s="478"/>
      <c r="G202" s="477"/>
    </row>
    <row r="203" spans="1:7" ht="15.75" x14ac:dyDescent="0.25">
      <c r="A203" s="125">
        <v>54</v>
      </c>
      <c r="B203" s="192" t="s">
        <v>4765</v>
      </c>
      <c r="C203" s="125" t="s">
        <v>3419</v>
      </c>
      <c r="D203" s="125" t="s">
        <v>1693</v>
      </c>
      <c r="E203" s="476">
        <v>40000000</v>
      </c>
      <c r="F203" s="478"/>
      <c r="G203" s="477"/>
    </row>
    <row r="204" spans="1:7" ht="15.75" x14ac:dyDescent="0.25">
      <c r="A204" s="125">
        <v>55</v>
      </c>
      <c r="B204" s="192" t="s">
        <v>4766</v>
      </c>
      <c r="C204" s="125" t="s">
        <v>3309</v>
      </c>
      <c r="D204" s="125" t="s">
        <v>390</v>
      </c>
      <c r="E204" s="476">
        <v>40000000</v>
      </c>
      <c r="F204" s="478"/>
      <c r="G204" s="477"/>
    </row>
    <row r="205" spans="1:7" ht="15.75" x14ac:dyDescent="0.25">
      <c r="A205" s="125">
        <v>56</v>
      </c>
      <c r="B205" s="192" t="s">
        <v>4767</v>
      </c>
      <c r="C205" s="125" t="s">
        <v>3522</v>
      </c>
      <c r="D205" s="125" t="s">
        <v>704</v>
      </c>
      <c r="E205" s="478"/>
      <c r="F205" s="476">
        <v>20000000</v>
      </c>
      <c r="G205" s="477"/>
    </row>
    <row r="206" spans="1:7" ht="15.75" x14ac:dyDescent="0.25">
      <c r="A206" s="125">
        <v>57</v>
      </c>
      <c r="B206" s="192" t="s">
        <v>4768</v>
      </c>
      <c r="C206" s="125" t="s">
        <v>3309</v>
      </c>
      <c r="D206" s="125" t="s">
        <v>724</v>
      </c>
      <c r="E206" s="476">
        <v>40000000</v>
      </c>
      <c r="F206" s="478"/>
      <c r="G206" s="477"/>
    </row>
    <row r="207" spans="1:7" ht="15.75" x14ac:dyDescent="0.25">
      <c r="A207" s="125">
        <v>58</v>
      </c>
      <c r="B207" s="192" t="s">
        <v>4769</v>
      </c>
      <c r="C207" s="125" t="s">
        <v>1957</v>
      </c>
      <c r="D207" s="125" t="s">
        <v>1690</v>
      </c>
      <c r="E207" s="476">
        <v>40000000</v>
      </c>
      <c r="F207" s="478"/>
      <c r="G207" s="477"/>
    </row>
    <row r="208" spans="1:7" ht="15.75" x14ac:dyDescent="0.25">
      <c r="A208" s="125">
        <v>59</v>
      </c>
      <c r="B208" s="192" t="s">
        <v>4770</v>
      </c>
      <c r="C208" s="125" t="s">
        <v>1957</v>
      </c>
      <c r="D208" s="125" t="s">
        <v>1700</v>
      </c>
      <c r="E208" s="476">
        <v>40000000</v>
      </c>
      <c r="F208" s="478"/>
      <c r="G208" s="477"/>
    </row>
    <row r="209" spans="1:7" ht="15.75" x14ac:dyDescent="0.25">
      <c r="A209" s="125">
        <v>60</v>
      </c>
      <c r="B209" s="192" t="s">
        <v>4771</v>
      </c>
      <c r="C209" s="125" t="s">
        <v>3419</v>
      </c>
      <c r="D209" s="125" t="s">
        <v>385</v>
      </c>
      <c r="E209" s="478">
        <v>0</v>
      </c>
      <c r="F209" s="476">
        <v>20000000</v>
      </c>
      <c r="G209" s="477"/>
    </row>
    <row r="210" spans="1:7" ht="15.75" x14ac:dyDescent="0.25">
      <c r="A210" s="125">
        <v>61</v>
      </c>
      <c r="B210" s="192" t="s">
        <v>4772</v>
      </c>
      <c r="C210" s="125" t="s">
        <v>3520</v>
      </c>
      <c r="D210" s="125" t="s">
        <v>385</v>
      </c>
      <c r="E210" s="478">
        <v>0</v>
      </c>
      <c r="F210" s="476">
        <v>20000000</v>
      </c>
      <c r="G210" s="477"/>
    </row>
    <row r="211" spans="1:7" ht="15.75" x14ac:dyDescent="0.25">
      <c r="A211" s="125">
        <v>62</v>
      </c>
      <c r="B211" s="192" t="s">
        <v>4773</v>
      </c>
      <c r="C211" s="125" t="s">
        <v>3309</v>
      </c>
      <c r="D211" s="125" t="s">
        <v>385</v>
      </c>
      <c r="E211" s="478">
        <v>0</v>
      </c>
      <c r="F211" s="476">
        <v>20000000</v>
      </c>
      <c r="G211" s="477"/>
    </row>
    <row r="212" spans="1:7" ht="15.75" x14ac:dyDescent="0.25">
      <c r="A212" s="125">
        <v>63</v>
      </c>
      <c r="B212" s="192" t="s">
        <v>4774</v>
      </c>
      <c r="C212" s="125" t="s">
        <v>3520</v>
      </c>
      <c r="D212" s="125" t="s">
        <v>385</v>
      </c>
      <c r="E212" s="478">
        <v>0</v>
      </c>
      <c r="F212" s="476">
        <v>20000000</v>
      </c>
      <c r="G212" s="477"/>
    </row>
    <row r="213" spans="1:7" ht="15.75" x14ac:dyDescent="0.25">
      <c r="A213" s="125">
        <v>64</v>
      </c>
      <c r="B213" s="192" t="s">
        <v>2968</v>
      </c>
      <c r="C213" s="125" t="s">
        <v>3309</v>
      </c>
      <c r="D213" s="125" t="s">
        <v>294</v>
      </c>
      <c r="E213" s="478">
        <v>0</v>
      </c>
      <c r="F213" s="476">
        <v>20000000</v>
      </c>
      <c r="G213" s="477"/>
    </row>
    <row r="214" spans="1:7" ht="15.75" x14ac:dyDescent="0.25">
      <c r="A214" s="125">
        <v>65</v>
      </c>
      <c r="B214" s="192" t="s">
        <v>4775</v>
      </c>
      <c r="C214" s="125" t="s">
        <v>3516</v>
      </c>
      <c r="D214" s="125" t="s">
        <v>294</v>
      </c>
      <c r="E214" s="478">
        <v>0</v>
      </c>
      <c r="F214" s="476">
        <v>20000000</v>
      </c>
      <c r="G214" s="477"/>
    </row>
    <row r="215" spans="1:7" ht="15.75" x14ac:dyDescent="0.25">
      <c r="A215" s="125">
        <v>66</v>
      </c>
      <c r="B215" s="192" t="s">
        <v>4776</v>
      </c>
      <c r="C215" s="125" t="s">
        <v>3516</v>
      </c>
      <c r="D215" s="125" t="s">
        <v>294</v>
      </c>
      <c r="E215" s="478">
        <v>0</v>
      </c>
      <c r="F215" s="476">
        <v>20000000</v>
      </c>
      <c r="G215" s="477"/>
    </row>
    <row r="216" spans="1:7" ht="15.75" x14ac:dyDescent="0.25">
      <c r="A216" s="125">
        <v>67</v>
      </c>
      <c r="B216" s="192" t="s">
        <v>4777</v>
      </c>
      <c r="C216" s="125" t="s">
        <v>3419</v>
      </c>
      <c r="D216" s="125" t="s">
        <v>294</v>
      </c>
      <c r="E216" s="478">
        <v>0</v>
      </c>
      <c r="F216" s="476">
        <v>20000000</v>
      </c>
      <c r="G216" s="477"/>
    </row>
    <row r="217" spans="1:7" ht="15.75" x14ac:dyDescent="0.25">
      <c r="A217" s="125">
        <v>68</v>
      </c>
      <c r="B217" s="192" t="s">
        <v>4778</v>
      </c>
      <c r="C217" s="125" t="s">
        <v>3419</v>
      </c>
      <c r="D217" s="125" t="s">
        <v>294</v>
      </c>
      <c r="E217" s="478">
        <v>0</v>
      </c>
      <c r="F217" s="476">
        <v>20000000</v>
      </c>
      <c r="G217" s="477"/>
    </row>
    <row r="218" spans="1:7" ht="15.75" x14ac:dyDescent="0.25">
      <c r="A218" s="125">
        <v>69</v>
      </c>
      <c r="B218" s="192" t="s">
        <v>4779</v>
      </c>
      <c r="C218" s="125" t="s">
        <v>3309</v>
      </c>
      <c r="D218" s="125" t="s">
        <v>294</v>
      </c>
      <c r="E218" s="478">
        <v>0</v>
      </c>
      <c r="F218" s="476">
        <v>20000000</v>
      </c>
      <c r="G218" s="477"/>
    </row>
    <row r="219" spans="1:7" ht="15.75" x14ac:dyDescent="0.25">
      <c r="A219" s="125">
        <v>70</v>
      </c>
      <c r="B219" s="192" t="s">
        <v>4780</v>
      </c>
      <c r="C219" s="125" t="s">
        <v>3516</v>
      </c>
      <c r="D219" s="125" t="s">
        <v>294</v>
      </c>
      <c r="E219" s="478">
        <v>0</v>
      </c>
      <c r="F219" s="476">
        <v>20000000</v>
      </c>
      <c r="G219" s="477"/>
    </row>
    <row r="220" spans="1:7" ht="15.75" x14ac:dyDescent="0.25">
      <c r="A220" s="125">
        <v>71</v>
      </c>
      <c r="B220" s="192" t="s">
        <v>4781</v>
      </c>
      <c r="C220" s="125" t="s">
        <v>3516</v>
      </c>
      <c r="D220" s="125" t="s">
        <v>373</v>
      </c>
      <c r="E220" s="478">
        <v>0</v>
      </c>
      <c r="F220" s="476">
        <v>20000000</v>
      </c>
      <c r="G220" s="477"/>
    </row>
    <row r="221" spans="1:7" ht="15.75" x14ac:dyDescent="0.25">
      <c r="A221" s="125">
        <v>72</v>
      </c>
      <c r="B221" s="192" t="s">
        <v>4782</v>
      </c>
      <c r="C221" s="125" t="s">
        <v>3309</v>
      </c>
      <c r="D221" s="125" t="s">
        <v>373</v>
      </c>
      <c r="E221" s="478">
        <v>0</v>
      </c>
      <c r="F221" s="476">
        <v>20000000</v>
      </c>
      <c r="G221" s="477"/>
    </row>
    <row r="222" spans="1:7" ht="15.75" x14ac:dyDescent="0.25">
      <c r="A222" s="125">
        <v>73</v>
      </c>
      <c r="B222" s="192" t="s">
        <v>4783</v>
      </c>
      <c r="C222" s="125" t="s">
        <v>4749</v>
      </c>
      <c r="D222" s="125" t="s">
        <v>373</v>
      </c>
      <c r="E222" s="478">
        <v>0</v>
      </c>
      <c r="F222" s="476">
        <v>20000000</v>
      </c>
      <c r="G222" s="477" t="s">
        <v>1914</v>
      </c>
    </row>
    <row r="223" spans="1:7" ht="15.75" x14ac:dyDescent="0.25">
      <c r="A223" s="125">
        <v>74</v>
      </c>
      <c r="B223" s="192" t="s">
        <v>4784</v>
      </c>
      <c r="C223" s="125" t="s">
        <v>1957</v>
      </c>
      <c r="D223" s="125" t="s">
        <v>704</v>
      </c>
      <c r="E223" s="478">
        <v>0</v>
      </c>
      <c r="F223" s="476">
        <v>20000000</v>
      </c>
      <c r="G223" s="477"/>
    </row>
    <row r="224" spans="1:7" ht="15.75" x14ac:dyDescent="0.25">
      <c r="A224" s="125">
        <v>75</v>
      </c>
      <c r="B224" s="192" t="s">
        <v>4785</v>
      </c>
      <c r="C224" s="125" t="s">
        <v>3516</v>
      </c>
      <c r="D224" s="125" t="s">
        <v>710</v>
      </c>
      <c r="E224" s="478">
        <v>0</v>
      </c>
      <c r="F224" s="476">
        <v>20000000</v>
      </c>
      <c r="G224" s="477"/>
    </row>
    <row r="225" spans="1:7" ht="15.75" x14ac:dyDescent="0.25">
      <c r="A225" s="125">
        <v>76</v>
      </c>
      <c r="B225" s="192" t="s">
        <v>4786</v>
      </c>
      <c r="C225" s="125" t="s">
        <v>3419</v>
      </c>
      <c r="D225" s="125" t="s">
        <v>712</v>
      </c>
      <c r="E225" s="476">
        <v>40000000</v>
      </c>
      <c r="F225" s="478"/>
      <c r="G225" s="477"/>
    </row>
    <row r="226" spans="1:7" ht="15.75" x14ac:dyDescent="0.25">
      <c r="A226" s="125">
        <v>77</v>
      </c>
      <c r="B226" s="192" t="s">
        <v>4787</v>
      </c>
      <c r="C226" s="125" t="s">
        <v>3419</v>
      </c>
      <c r="D226" s="125" t="s">
        <v>712</v>
      </c>
      <c r="E226" s="478">
        <v>0</v>
      </c>
      <c r="F226" s="476">
        <v>20000000</v>
      </c>
      <c r="G226" s="477"/>
    </row>
    <row r="227" spans="1:7" ht="15.75" x14ac:dyDescent="0.25">
      <c r="A227" s="125">
        <v>78</v>
      </c>
      <c r="B227" s="192" t="s">
        <v>4788</v>
      </c>
      <c r="C227" s="125" t="s">
        <v>3419</v>
      </c>
      <c r="D227" s="125" t="s">
        <v>1693</v>
      </c>
      <c r="E227" s="478">
        <v>0</v>
      </c>
      <c r="F227" s="476">
        <v>20000000</v>
      </c>
      <c r="G227" s="477"/>
    </row>
    <row r="228" spans="1:7" ht="15.75" x14ac:dyDescent="0.25">
      <c r="A228" s="125">
        <v>79</v>
      </c>
      <c r="B228" s="192" t="s">
        <v>4789</v>
      </c>
      <c r="C228" s="125" t="s">
        <v>4749</v>
      </c>
      <c r="D228" s="125" t="s">
        <v>714</v>
      </c>
      <c r="E228" s="478">
        <v>0</v>
      </c>
      <c r="F228" s="476">
        <v>20000000</v>
      </c>
      <c r="G228" s="477" t="s">
        <v>1914</v>
      </c>
    </row>
    <row r="229" spans="1:7" ht="15.75" x14ac:dyDescent="0.25">
      <c r="A229" s="125">
        <v>80</v>
      </c>
      <c r="B229" s="192" t="s">
        <v>1418</v>
      </c>
      <c r="C229" s="125" t="s">
        <v>1957</v>
      </c>
      <c r="D229" s="125" t="s">
        <v>1693</v>
      </c>
      <c r="E229" s="478">
        <v>0</v>
      </c>
      <c r="F229" s="476">
        <v>20000000</v>
      </c>
      <c r="G229" s="477"/>
    </row>
    <row r="230" spans="1:7" ht="15.75" x14ac:dyDescent="0.25">
      <c r="A230" s="125">
        <v>81</v>
      </c>
      <c r="B230" s="192" t="s">
        <v>4079</v>
      </c>
      <c r="C230" s="125" t="s">
        <v>1957</v>
      </c>
      <c r="D230" s="125" t="s">
        <v>727</v>
      </c>
      <c r="E230" s="476">
        <v>40000000</v>
      </c>
      <c r="F230" s="478"/>
      <c r="G230" s="477"/>
    </row>
    <row r="231" spans="1:7" ht="15.75" x14ac:dyDescent="0.25">
      <c r="A231" s="125">
        <v>82</v>
      </c>
      <c r="B231" s="192" t="s">
        <v>4790</v>
      </c>
      <c r="C231" s="125" t="s">
        <v>3419</v>
      </c>
      <c r="D231" s="125" t="s">
        <v>390</v>
      </c>
      <c r="E231" s="478">
        <v>0</v>
      </c>
      <c r="F231" s="476">
        <v>20000000</v>
      </c>
      <c r="G231" s="477"/>
    </row>
    <row r="232" spans="1:7" ht="15.75" x14ac:dyDescent="0.25">
      <c r="A232" s="125">
        <v>83</v>
      </c>
      <c r="B232" s="192" t="s">
        <v>4791</v>
      </c>
      <c r="C232" s="125" t="s">
        <v>3419</v>
      </c>
      <c r="D232" s="125" t="s">
        <v>390</v>
      </c>
      <c r="E232" s="478">
        <v>0</v>
      </c>
      <c r="F232" s="476">
        <v>20000000</v>
      </c>
      <c r="G232" s="477"/>
    </row>
    <row r="233" spans="1:7" ht="15.75" x14ac:dyDescent="0.25">
      <c r="A233" s="125">
        <v>84</v>
      </c>
      <c r="B233" s="192" t="s">
        <v>4792</v>
      </c>
      <c r="C233" s="125" t="s">
        <v>3516</v>
      </c>
      <c r="D233" s="125" t="s">
        <v>390</v>
      </c>
      <c r="E233" s="478">
        <v>0</v>
      </c>
      <c r="F233" s="476">
        <v>20000000</v>
      </c>
      <c r="G233" s="477"/>
    </row>
    <row r="234" spans="1:7" ht="15.75" x14ac:dyDescent="0.25">
      <c r="A234" s="125">
        <v>85</v>
      </c>
      <c r="B234" s="192" t="s">
        <v>4793</v>
      </c>
      <c r="C234" s="125" t="s">
        <v>1957</v>
      </c>
      <c r="D234" s="125" t="s">
        <v>390</v>
      </c>
      <c r="E234" s="478">
        <v>0</v>
      </c>
      <c r="F234" s="476">
        <v>20000000</v>
      </c>
      <c r="G234" s="477"/>
    </row>
    <row r="235" spans="1:7" ht="15.75" x14ac:dyDescent="0.25">
      <c r="A235" s="125">
        <v>86</v>
      </c>
      <c r="B235" s="192" t="s">
        <v>4794</v>
      </c>
      <c r="C235" s="125" t="s">
        <v>3516</v>
      </c>
      <c r="D235" s="125" t="s">
        <v>390</v>
      </c>
      <c r="E235" s="478">
        <v>0</v>
      </c>
      <c r="F235" s="476">
        <v>20000000</v>
      </c>
      <c r="G235" s="477"/>
    </row>
    <row r="236" spans="1:7" ht="15.75" x14ac:dyDescent="0.25">
      <c r="A236" s="125">
        <v>87</v>
      </c>
      <c r="B236" s="192" t="s">
        <v>4795</v>
      </c>
      <c r="C236" s="125" t="s">
        <v>3516</v>
      </c>
      <c r="D236" s="125" t="s">
        <v>390</v>
      </c>
      <c r="E236" s="478">
        <v>0</v>
      </c>
      <c r="F236" s="476">
        <v>20000000</v>
      </c>
      <c r="G236" s="477"/>
    </row>
    <row r="237" spans="1:7" ht="15.75" x14ac:dyDescent="0.25">
      <c r="A237" s="125">
        <v>88</v>
      </c>
      <c r="B237" s="192" t="s">
        <v>4796</v>
      </c>
      <c r="C237" s="125" t="s">
        <v>3419</v>
      </c>
      <c r="D237" s="125" t="s">
        <v>390</v>
      </c>
      <c r="E237" s="478">
        <v>0</v>
      </c>
      <c r="F237" s="476">
        <v>20000000</v>
      </c>
      <c r="G237" s="477"/>
    </row>
    <row r="238" spans="1:7" ht="15.75" x14ac:dyDescent="0.25">
      <c r="A238" s="125">
        <v>89</v>
      </c>
      <c r="B238" s="192" t="s">
        <v>4797</v>
      </c>
      <c r="C238" s="125" t="s">
        <v>3419</v>
      </c>
      <c r="D238" s="125" t="s">
        <v>390</v>
      </c>
      <c r="E238" s="478">
        <v>0</v>
      </c>
      <c r="F238" s="476">
        <v>20000000</v>
      </c>
      <c r="G238" s="477"/>
    </row>
    <row r="239" spans="1:7" ht="15.75" x14ac:dyDescent="0.25">
      <c r="A239" s="125">
        <v>90</v>
      </c>
      <c r="B239" s="192" t="s">
        <v>4798</v>
      </c>
      <c r="C239" s="125" t="s">
        <v>4749</v>
      </c>
      <c r="D239" s="125" t="s">
        <v>390</v>
      </c>
      <c r="E239" s="478">
        <v>0</v>
      </c>
      <c r="F239" s="476">
        <v>20000000</v>
      </c>
      <c r="G239" s="477" t="s">
        <v>1914</v>
      </c>
    </row>
    <row r="240" spans="1:7" ht="15.75" x14ac:dyDescent="0.25">
      <c r="A240" s="125">
        <v>91</v>
      </c>
      <c r="B240" s="192" t="s">
        <v>4799</v>
      </c>
      <c r="C240" s="125" t="s">
        <v>3516</v>
      </c>
      <c r="D240" s="125" t="s">
        <v>704</v>
      </c>
      <c r="E240" s="478">
        <v>0</v>
      </c>
      <c r="F240" s="476">
        <v>20000000</v>
      </c>
      <c r="G240" s="477"/>
    </row>
    <row r="241" spans="1:7" ht="15.75" x14ac:dyDescent="0.25">
      <c r="A241" s="125">
        <v>92</v>
      </c>
      <c r="B241" s="192" t="s">
        <v>4800</v>
      </c>
      <c r="C241" s="125" t="s">
        <v>3309</v>
      </c>
      <c r="D241" s="125" t="s">
        <v>704</v>
      </c>
      <c r="E241" s="478">
        <v>0</v>
      </c>
      <c r="F241" s="476">
        <v>20000000</v>
      </c>
      <c r="G241" s="477"/>
    </row>
    <row r="242" spans="1:7" ht="15.75" x14ac:dyDescent="0.25">
      <c r="A242" s="125">
        <v>93</v>
      </c>
      <c r="B242" s="192" t="s">
        <v>4801</v>
      </c>
      <c r="C242" s="125" t="s">
        <v>3419</v>
      </c>
      <c r="D242" s="125" t="s">
        <v>704</v>
      </c>
      <c r="E242" s="478">
        <v>0</v>
      </c>
      <c r="F242" s="476">
        <v>20000000</v>
      </c>
      <c r="G242" s="477"/>
    </row>
    <row r="243" spans="1:7" ht="15.75" x14ac:dyDescent="0.25">
      <c r="A243" s="125">
        <v>94</v>
      </c>
      <c r="B243" s="192" t="s">
        <v>4802</v>
      </c>
      <c r="C243" s="125" t="s">
        <v>3516</v>
      </c>
      <c r="D243" s="125" t="s">
        <v>704</v>
      </c>
      <c r="E243" s="478">
        <v>0</v>
      </c>
      <c r="F243" s="476">
        <v>20000000</v>
      </c>
      <c r="G243" s="477"/>
    </row>
    <row r="244" spans="1:7" ht="15.75" x14ac:dyDescent="0.25">
      <c r="A244" s="125">
        <v>95</v>
      </c>
      <c r="B244" s="192" t="s">
        <v>4803</v>
      </c>
      <c r="C244" s="125" t="s">
        <v>3520</v>
      </c>
      <c r="D244" s="125" t="s">
        <v>704</v>
      </c>
      <c r="E244" s="478">
        <v>0</v>
      </c>
      <c r="F244" s="476">
        <v>20000000</v>
      </c>
      <c r="G244" s="477"/>
    </row>
    <row r="245" spans="1:7" ht="15.75" x14ac:dyDescent="0.25">
      <c r="A245" s="125">
        <v>96</v>
      </c>
      <c r="B245" s="192" t="s">
        <v>4804</v>
      </c>
      <c r="C245" s="125" t="s">
        <v>3309</v>
      </c>
      <c r="D245" s="125" t="s">
        <v>704</v>
      </c>
      <c r="E245" s="478">
        <v>0</v>
      </c>
      <c r="F245" s="476">
        <v>20000000</v>
      </c>
      <c r="G245" s="477"/>
    </row>
    <row r="246" spans="1:7" ht="15.75" x14ac:dyDescent="0.25">
      <c r="A246" s="125">
        <v>97</v>
      </c>
      <c r="B246" s="192" t="s">
        <v>4805</v>
      </c>
      <c r="C246" s="125" t="s">
        <v>3309</v>
      </c>
      <c r="D246" s="125" t="s">
        <v>704</v>
      </c>
      <c r="E246" s="478">
        <v>0</v>
      </c>
      <c r="F246" s="476">
        <v>20000000</v>
      </c>
      <c r="G246" s="477"/>
    </row>
    <row r="247" spans="1:7" ht="15.75" x14ac:dyDescent="0.25">
      <c r="A247" s="125">
        <v>98</v>
      </c>
      <c r="B247" s="192" t="s">
        <v>4806</v>
      </c>
      <c r="C247" s="125" t="s">
        <v>3419</v>
      </c>
      <c r="D247" s="125" t="s">
        <v>704</v>
      </c>
      <c r="E247" s="478">
        <v>0</v>
      </c>
      <c r="F247" s="476">
        <v>20000000</v>
      </c>
      <c r="G247" s="477"/>
    </row>
    <row r="248" spans="1:7" ht="15.75" x14ac:dyDescent="0.25">
      <c r="A248" s="125">
        <v>99</v>
      </c>
      <c r="B248" s="192" t="s">
        <v>4807</v>
      </c>
      <c r="C248" s="125" t="s">
        <v>3419</v>
      </c>
      <c r="D248" s="125" t="s">
        <v>706</v>
      </c>
      <c r="E248" s="478">
        <v>0</v>
      </c>
      <c r="F248" s="476">
        <v>20000000</v>
      </c>
      <c r="G248" s="477"/>
    </row>
    <row r="249" spans="1:7" ht="15.75" x14ac:dyDescent="0.25">
      <c r="A249" s="125">
        <v>100</v>
      </c>
      <c r="B249" s="192" t="s">
        <v>4808</v>
      </c>
      <c r="C249" s="125" t="s">
        <v>3309</v>
      </c>
      <c r="D249" s="125" t="s">
        <v>706</v>
      </c>
      <c r="E249" s="478">
        <v>0</v>
      </c>
      <c r="F249" s="476">
        <v>20000000</v>
      </c>
      <c r="G249" s="477"/>
    </row>
    <row r="250" spans="1:7" ht="15.75" x14ac:dyDescent="0.25">
      <c r="A250" s="125">
        <v>101</v>
      </c>
      <c r="B250" s="192" t="s">
        <v>4809</v>
      </c>
      <c r="C250" s="125" t="s">
        <v>3419</v>
      </c>
      <c r="D250" s="125" t="s">
        <v>706</v>
      </c>
      <c r="E250" s="478">
        <v>0</v>
      </c>
      <c r="F250" s="476">
        <v>20000000</v>
      </c>
      <c r="G250" s="477"/>
    </row>
    <row r="251" spans="1:7" ht="15.75" x14ac:dyDescent="0.25">
      <c r="A251" s="125">
        <v>102</v>
      </c>
      <c r="B251" s="192" t="s">
        <v>4810</v>
      </c>
      <c r="C251" s="125" t="s">
        <v>3516</v>
      </c>
      <c r="D251" s="125" t="s">
        <v>1700</v>
      </c>
      <c r="E251" s="478">
        <v>0</v>
      </c>
      <c r="F251" s="476">
        <v>20000000</v>
      </c>
      <c r="G251" s="477"/>
    </row>
    <row r="252" spans="1:7" ht="15.75" x14ac:dyDescent="0.25">
      <c r="A252" s="125">
        <v>103</v>
      </c>
      <c r="B252" s="192" t="s">
        <v>4811</v>
      </c>
      <c r="C252" s="125" t="s">
        <v>3309</v>
      </c>
      <c r="D252" s="125" t="s">
        <v>1700</v>
      </c>
      <c r="E252" s="478">
        <v>0</v>
      </c>
      <c r="F252" s="476">
        <v>20000000</v>
      </c>
      <c r="G252" s="477"/>
    </row>
    <row r="253" spans="1:7" ht="15.75" x14ac:dyDescent="0.25">
      <c r="A253" s="125">
        <v>104</v>
      </c>
      <c r="B253" s="192" t="s">
        <v>4812</v>
      </c>
      <c r="C253" s="125" t="s">
        <v>3522</v>
      </c>
      <c r="D253" s="125" t="s">
        <v>724</v>
      </c>
      <c r="E253" s="478">
        <v>0</v>
      </c>
      <c r="F253" s="476">
        <v>20000000</v>
      </c>
      <c r="G253" s="477"/>
    </row>
    <row r="254" spans="1:7" ht="15.75" x14ac:dyDescent="0.25">
      <c r="A254" s="125">
        <v>105</v>
      </c>
      <c r="B254" s="192" t="s">
        <v>4813</v>
      </c>
      <c r="C254" s="125" t="s">
        <v>3516</v>
      </c>
      <c r="D254" s="125" t="s">
        <v>712</v>
      </c>
      <c r="E254" s="478">
        <v>0</v>
      </c>
      <c r="F254" s="476">
        <v>20000000</v>
      </c>
      <c r="G254" s="477"/>
    </row>
    <row r="255" spans="1:7" ht="15.75" x14ac:dyDescent="0.25">
      <c r="A255" s="125">
        <v>106</v>
      </c>
      <c r="B255" s="192" t="s">
        <v>4814</v>
      </c>
      <c r="C255" s="125" t="s">
        <v>3419</v>
      </c>
      <c r="D255" s="125" t="s">
        <v>714</v>
      </c>
      <c r="E255" s="478">
        <v>0</v>
      </c>
      <c r="F255" s="476">
        <v>20000000</v>
      </c>
      <c r="G255" s="477"/>
    </row>
    <row r="256" spans="1:7" ht="15.75" x14ac:dyDescent="0.25">
      <c r="A256" s="125">
        <v>107</v>
      </c>
      <c r="B256" s="192" t="s">
        <v>4815</v>
      </c>
      <c r="C256" s="125" t="s">
        <v>3309</v>
      </c>
      <c r="D256" s="125" t="s">
        <v>714</v>
      </c>
      <c r="E256" s="478">
        <v>0</v>
      </c>
      <c r="F256" s="476">
        <v>20000000</v>
      </c>
      <c r="G256" s="477"/>
    </row>
    <row r="257" spans="1:7" ht="15.75" x14ac:dyDescent="0.25">
      <c r="A257" s="125">
        <v>108</v>
      </c>
      <c r="B257" s="192" t="s">
        <v>4816</v>
      </c>
      <c r="C257" s="125" t="s">
        <v>3309</v>
      </c>
      <c r="D257" s="125" t="s">
        <v>718</v>
      </c>
      <c r="E257" s="478">
        <v>0</v>
      </c>
      <c r="F257" s="476">
        <v>20000000</v>
      </c>
      <c r="G257" s="477"/>
    </row>
    <row r="258" spans="1:7" ht="15.75" x14ac:dyDescent="0.25">
      <c r="A258" s="125">
        <v>109</v>
      </c>
      <c r="B258" s="192" t="s">
        <v>4817</v>
      </c>
      <c r="C258" s="125" t="s">
        <v>3516</v>
      </c>
      <c r="D258" s="125" t="s">
        <v>718</v>
      </c>
      <c r="E258" s="478">
        <v>0</v>
      </c>
      <c r="F258" s="476">
        <v>20000000</v>
      </c>
      <c r="G258" s="477"/>
    </row>
    <row r="259" spans="1:7" ht="15.75" x14ac:dyDescent="0.25">
      <c r="A259" s="125">
        <v>110</v>
      </c>
      <c r="B259" s="192" t="s">
        <v>4818</v>
      </c>
      <c r="C259" s="125" t="s">
        <v>3516</v>
      </c>
      <c r="D259" s="125" t="s">
        <v>1693</v>
      </c>
      <c r="E259" s="478">
        <v>0</v>
      </c>
      <c r="F259" s="476">
        <v>20000000</v>
      </c>
      <c r="G259" s="477"/>
    </row>
    <row r="260" spans="1:7" ht="15.75" x14ac:dyDescent="0.25">
      <c r="A260" s="125">
        <v>111</v>
      </c>
      <c r="B260" s="192" t="s">
        <v>4819</v>
      </c>
      <c r="C260" s="125" t="s">
        <v>3419</v>
      </c>
      <c r="D260" s="125" t="s">
        <v>1693</v>
      </c>
      <c r="E260" s="478">
        <v>0</v>
      </c>
      <c r="F260" s="476">
        <v>20000000</v>
      </c>
      <c r="G260" s="477"/>
    </row>
    <row r="261" spans="1:7" ht="15.75" x14ac:dyDescent="0.25">
      <c r="A261" s="125">
        <v>112</v>
      </c>
      <c r="B261" s="192" t="s">
        <v>4820</v>
      </c>
      <c r="C261" s="125" t="s">
        <v>3516</v>
      </c>
      <c r="D261" s="125" t="s">
        <v>1693</v>
      </c>
      <c r="E261" s="478">
        <v>0</v>
      </c>
      <c r="F261" s="476">
        <v>20000000</v>
      </c>
      <c r="G261" s="477"/>
    </row>
    <row r="262" spans="1:7" ht="15.75" x14ac:dyDescent="0.25">
      <c r="A262" s="125">
        <v>113</v>
      </c>
      <c r="B262" s="192" t="s">
        <v>4821</v>
      </c>
      <c r="C262" s="125" t="s">
        <v>3309</v>
      </c>
      <c r="D262" s="125" t="s">
        <v>718</v>
      </c>
      <c r="E262" s="478">
        <v>0</v>
      </c>
      <c r="F262" s="476">
        <v>20000000</v>
      </c>
      <c r="G262" s="477"/>
    </row>
    <row r="263" spans="1:7" ht="15.75" x14ac:dyDescent="0.25">
      <c r="A263" s="125">
        <v>114</v>
      </c>
      <c r="B263" s="192" t="s">
        <v>4822</v>
      </c>
      <c r="C263" s="125" t="s">
        <v>4541</v>
      </c>
      <c r="D263" s="125" t="s">
        <v>305</v>
      </c>
      <c r="E263" s="478">
        <v>0</v>
      </c>
      <c r="F263" s="476">
        <v>20000000</v>
      </c>
      <c r="G263" s="477"/>
    </row>
    <row r="264" spans="1:7" ht="15.75" x14ac:dyDescent="0.25">
      <c r="A264" s="125">
        <v>115</v>
      </c>
      <c r="B264" s="192" t="s">
        <v>4823</v>
      </c>
      <c r="C264" s="125" t="s">
        <v>3419</v>
      </c>
      <c r="D264" s="125" t="s">
        <v>718</v>
      </c>
      <c r="E264" s="476">
        <v>40000000</v>
      </c>
      <c r="F264" s="478"/>
      <c r="G264" s="477"/>
    </row>
    <row r="265" spans="1:7" ht="18.75" customHeight="1" x14ac:dyDescent="0.25">
      <c r="A265" s="125">
        <v>116</v>
      </c>
      <c r="B265" s="192" t="s">
        <v>4824</v>
      </c>
      <c r="C265" s="125" t="s">
        <v>4749</v>
      </c>
      <c r="D265" s="125" t="s">
        <v>301</v>
      </c>
      <c r="E265" s="478">
        <v>0</v>
      </c>
      <c r="F265" s="476">
        <v>20000000</v>
      </c>
      <c r="G265" s="477" t="s">
        <v>1914</v>
      </c>
    </row>
    <row r="266" spans="1:7" ht="15.75" x14ac:dyDescent="0.25">
      <c r="A266" s="125">
        <v>117</v>
      </c>
      <c r="B266" s="192" t="s">
        <v>4825</v>
      </c>
      <c r="C266" s="125" t="s">
        <v>3520</v>
      </c>
      <c r="D266" s="125" t="s">
        <v>385</v>
      </c>
      <c r="E266" s="478">
        <v>0</v>
      </c>
      <c r="F266" s="476">
        <v>20000000</v>
      </c>
      <c r="G266" s="477"/>
    </row>
    <row r="267" spans="1:7" ht="15.75" x14ac:dyDescent="0.25">
      <c r="A267" s="125">
        <v>118</v>
      </c>
      <c r="B267" s="192" t="s">
        <v>4826</v>
      </c>
      <c r="C267" s="125" t="s">
        <v>3516</v>
      </c>
      <c r="D267" s="125" t="s">
        <v>385</v>
      </c>
      <c r="E267" s="478">
        <v>0</v>
      </c>
      <c r="F267" s="476">
        <v>20000000</v>
      </c>
      <c r="G267" s="477"/>
    </row>
    <row r="268" spans="1:7" ht="15.75" x14ac:dyDescent="0.25">
      <c r="A268" s="125">
        <v>119</v>
      </c>
      <c r="B268" s="192" t="s">
        <v>4827</v>
      </c>
      <c r="C268" s="125" t="s">
        <v>3522</v>
      </c>
      <c r="D268" s="125" t="s">
        <v>704</v>
      </c>
      <c r="E268" s="478">
        <v>0</v>
      </c>
      <c r="F268" s="476">
        <v>20000000</v>
      </c>
      <c r="G268" s="477"/>
    </row>
    <row r="269" spans="1:7" ht="15.75" x14ac:dyDescent="0.25">
      <c r="A269" s="125">
        <v>120</v>
      </c>
      <c r="B269" s="192" t="s">
        <v>4828</v>
      </c>
      <c r="C269" s="125" t="s">
        <v>3309</v>
      </c>
      <c r="D269" s="125" t="s">
        <v>706</v>
      </c>
      <c r="E269" s="478">
        <v>0</v>
      </c>
      <c r="F269" s="476">
        <v>20000000</v>
      </c>
      <c r="G269" s="477"/>
    </row>
    <row r="270" spans="1:7" ht="15.75" x14ac:dyDescent="0.25">
      <c r="A270" s="125">
        <v>121</v>
      </c>
      <c r="B270" s="192" t="s">
        <v>4829</v>
      </c>
      <c r="C270" s="125" t="s">
        <v>3309</v>
      </c>
      <c r="D270" s="125" t="s">
        <v>4119</v>
      </c>
      <c r="E270" s="478">
        <v>0</v>
      </c>
      <c r="F270" s="476">
        <v>20000000</v>
      </c>
      <c r="G270" s="477"/>
    </row>
    <row r="271" spans="1:7" ht="15.75" x14ac:dyDescent="0.25">
      <c r="A271" s="125">
        <v>122</v>
      </c>
      <c r="B271" s="192" t="s">
        <v>4830</v>
      </c>
      <c r="C271" s="125" t="s">
        <v>3309</v>
      </c>
      <c r="D271" s="125" t="s">
        <v>4119</v>
      </c>
      <c r="E271" s="478">
        <v>0</v>
      </c>
      <c r="F271" s="476">
        <v>20000000</v>
      </c>
      <c r="G271" s="477"/>
    </row>
    <row r="272" spans="1:7" ht="15.75" x14ac:dyDescent="0.25">
      <c r="A272" s="125">
        <v>123</v>
      </c>
      <c r="B272" s="192" t="s">
        <v>4831</v>
      </c>
      <c r="C272" s="125" t="s">
        <v>3520</v>
      </c>
      <c r="D272" s="125" t="s">
        <v>4119</v>
      </c>
      <c r="E272" s="478">
        <v>0</v>
      </c>
      <c r="F272" s="476">
        <v>20000000</v>
      </c>
      <c r="G272" s="477"/>
    </row>
    <row r="273" spans="1:7" ht="15.75" x14ac:dyDescent="0.25">
      <c r="A273" s="125">
        <v>124</v>
      </c>
      <c r="B273" s="192" t="s">
        <v>4832</v>
      </c>
      <c r="C273" s="125" t="s">
        <v>3520</v>
      </c>
      <c r="D273" s="125" t="s">
        <v>724</v>
      </c>
      <c r="E273" s="478">
        <v>0</v>
      </c>
      <c r="F273" s="476">
        <v>20000000</v>
      </c>
      <c r="G273" s="477"/>
    </row>
    <row r="274" spans="1:7" ht="15.75" x14ac:dyDescent="0.25">
      <c r="A274" s="125">
        <v>125</v>
      </c>
      <c r="B274" s="192" t="s">
        <v>4833</v>
      </c>
      <c r="C274" s="125" t="s">
        <v>3309</v>
      </c>
      <c r="D274" s="125" t="s">
        <v>724</v>
      </c>
      <c r="E274" s="478">
        <v>0</v>
      </c>
      <c r="F274" s="476">
        <v>20000000</v>
      </c>
      <c r="G274" s="477"/>
    </row>
    <row r="275" spans="1:7" ht="15.75" x14ac:dyDescent="0.25">
      <c r="A275" s="125">
        <v>126</v>
      </c>
      <c r="B275" s="192" t="s">
        <v>4834</v>
      </c>
      <c r="C275" s="125" t="s">
        <v>3516</v>
      </c>
      <c r="D275" s="125" t="s">
        <v>724</v>
      </c>
      <c r="E275" s="478">
        <v>0</v>
      </c>
      <c r="F275" s="476">
        <v>20000000</v>
      </c>
      <c r="G275" s="477"/>
    </row>
    <row r="276" spans="1:7" ht="15.75" x14ac:dyDescent="0.25">
      <c r="A276" s="125">
        <v>127</v>
      </c>
      <c r="B276" s="192" t="s">
        <v>4835</v>
      </c>
      <c r="C276" s="125" t="s">
        <v>3522</v>
      </c>
      <c r="D276" s="125" t="s">
        <v>712</v>
      </c>
      <c r="E276" s="478">
        <v>0</v>
      </c>
      <c r="F276" s="476">
        <v>20000000</v>
      </c>
      <c r="G276" s="477"/>
    </row>
    <row r="277" spans="1:7" ht="15.75" x14ac:dyDescent="0.25">
      <c r="A277" s="125">
        <v>128</v>
      </c>
      <c r="B277" s="192" t="s">
        <v>4836</v>
      </c>
      <c r="C277" s="125" t="s">
        <v>3309</v>
      </c>
      <c r="D277" s="125" t="s">
        <v>712</v>
      </c>
      <c r="E277" s="478">
        <v>0</v>
      </c>
      <c r="F277" s="476">
        <v>20000000</v>
      </c>
      <c r="G277" s="477"/>
    </row>
    <row r="278" spans="1:7" ht="15.75" x14ac:dyDescent="0.25">
      <c r="A278" s="125">
        <v>129</v>
      </c>
      <c r="B278" s="192" t="s">
        <v>4837</v>
      </c>
      <c r="C278" s="125" t="s">
        <v>3516</v>
      </c>
      <c r="D278" s="125" t="s">
        <v>714</v>
      </c>
      <c r="E278" s="478">
        <v>0</v>
      </c>
      <c r="F278" s="476">
        <v>20000000</v>
      </c>
      <c r="G278" s="477"/>
    </row>
    <row r="279" spans="1:7" ht="15.75" x14ac:dyDescent="0.25">
      <c r="A279" s="125">
        <v>130</v>
      </c>
      <c r="B279" s="192" t="s">
        <v>4838</v>
      </c>
      <c r="C279" s="125" t="s">
        <v>3419</v>
      </c>
      <c r="D279" s="125" t="s">
        <v>718</v>
      </c>
      <c r="E279" s="478">
        <v>0</v>
      </c>
      <c r="F279" s="476">
        <v>20000000</v>
      </c>
      <c r="G279" s="477"/>
    </row>
    <row r="280" spans="1:7" ht="15.75" x14ac:dyDescent="0.25">
      <c r="A280" s="125">
        <v>131</v>
      </c>
      <c r="B280" s="192" t="s">
        <v>4839</v>
      </c>
      <c r="C280" s="125" t="s">
        <v>3419</v>
      </c>
      <c r="D280" s="125" t="s">
        <v>718</v>
      </c>
      <c r="E280" s="478">
        <v>0</v>
      </c>
      <c r="F280" s="476">
        <v>20000000</v>
      </c>
      <c r="G280" s="477"/>
    </row>
    <row r="281" spans="1:7" ht="15.75" x14ac:dyDescent="0.25">
      <c r="A281" s="125">
        <v>132</v>
      </c>
      <c r="B281" s="192" t="s">
        <v>4840</v>
      </c>
      <c r="C281" s="125" t="s">
        <v>3309</v>
      </c>
      <c r="D281" s="125" t="s">
        <v>718</v>
      </c>
      <c r="E281" s="478">
        <v>0</v>
      </c>
      <c r="F281" s="476">
        <v>20000000</v>
      </c>
      <c r="G281" s="477"/>
    </row>
    <row r="282" spans="1:7" ht="15.75" x14ac:dyDescent="0.25">
      <c r="A282" s="125">
        <v>133</v>
      </c>
      <c r="B282" s="192" t="s">
        <v>4841</v>
      </c>
      <c r="C282" s="125" t="s">
        <v>3516</v>
      </c>
      <c r="D282" s="125" t="s">
        <v>718</v>
      </c>
      <c r="E282" s="478">
        <v>0</v>
      </c>
      <c r="F282" s="476">
        <v>20000000</v>
      </c>
      <c r="G282" s="477"/>
    </row>
    <row r="283" spans="1:7" ht="15.75" x14ac:dyDescent="0.25">
      <c r="A283" s="125">
        <v>134</v>
      </c>
      <c r="B283" s="192" t="s">
        <v>4842</v>
      </c>
      <c r="C283" s="125" t="s">
        <v>3419</v>
      </c>
      <c r="D283" s="125" t="s">
        <v>718</v>
      </c>
      <c r="E283" s="478">
        <v>0</v>
      </c>
      <c r="F283" s="476">
        <v>20000000</v>
      </c>
      <c r="G283" s="477"/>
    </row>
    <row r="284" spans="1:7" ht="15.75" x14ac:dyDescent="0.25">
      <c r="A284" s="125">
        <v>135</v>
      </c>
      <c r="B284" s="192" t="s">
        <v>4843</v>
      </c>
      <c r="C284" s="125" t="s">
        <v>4749</v>
      </c>
      <c r="D284" s="125" t="s">
        <v>718</v>
      </c>
      <c r="E284" s="478">
        <v>0</v>
      </c>
      <c r="F284" s="476">
        <v>20000000</v>
      </c>
      <c r="G284" s="477" t="s">
        <v>1914</v>
      </c>
    </row>
    <row r="285" spans="1:7" ht="15.75" x14ac:dyDescent="0.25">
      <c r="A285" s="125">
        <v>136</v>
      </c>
      <c r="B285" s="192" t="s">
        <v>4844</v>
      </c>
      <c r="C285" s="125" t="s">
        <v>3516</v>
      </c>
      <c r="D285" s="125" t="s">
        <v>718</v>
      </c>
      <c r="E285" s="478">
        <v>0</v>
      </c>
      <c r="F285" s="476">
        <v>20000000</v>
      </c>
      <c r="G285" s="477"/>
    </row>
    <row r="286" spans="1:7" ht="15.75" x14ac:dyDescent="0.25">
      <c r="A286" s="125">
        <v>137</v>
      </c>
      <c r="B286" s="192" t="s">
        <v>4845</v>
      </c>
      <c r="C286" s="125" t="s">
        <v>3309</v>
      </c>
      <c r="D286" s="125" t="s">
        <v>718</v>
      </c>
      <c r="E286" s="478">
        <v>0</v>
      </c>
      <c r="F286" s="476">
        <v>20000000</v>
      </c>
      <c r="G286" s="477"/>
    </row>
    <row r="287" spans="1:7" ht="15.75" x14ac:dyDescent="0.25">
      <c r="A287" s="125">
        <v>138</v>
      </c>
      <c r="B287" s="192" t="s">
        <v>4846</v>
      </c>
      <c r="C287" s="125" t="s">
        <v>3309</v>
      </c>
      <c r="D287" s="125" t="s">
        <v>720</v>
      </c>
      <c r="E287" s="478">
        <v>0</v>
      </c>
      <c r="F287" s="476">
        <v>20000000</v>
      </c>
      <c r="G287" s="477"/>
    </row>
    <row r="288" spans="1:7" ht="15.75" x14ac:dyDescent="0.25">
      <c r="A288" s="125">
        <v>139</v>
      </c>
      <c r="B288" s="192" t="s">
        <v>4847</v>
      </c>
      <c r="C288" s="125" t="s">
        <v>3520</v>
      </c>
      <c r="D288" s="125" t="s">
        <v>720</v>
      </c>
      <c r="E288" s="478">
        <v>0</v>
      </c>
      <c r="F288" s="476">
        <v>20000000</v>
      </c>
      <c r="G288" s="477"/>
    </row>
    <row r="289" spans="1:7" ht="15.75" x14ac:dyDescent="0.25">
      <c r="A289" s="125">
        <v>140</v>
      </c>
      <c r="B289" s="192" t="s">
        <v>4848</v>
      </c>
      <c r="C289" s="125" t="s">
        <v>3309</v>
      </c>
      <c r="D289" s="125" t="s">
        <v>720</v>
      </c>
      <c r="E289" s="478">
        <v>0</v>
      </c>
      <c r="F289" s="476">
        <v>20000000</v>
      </c>
      <c r="G289" s="477"/>
    </row>
    <row r="290" spans="1:7" ht="15.75" x14ac:dyDescent="0.25">
      <c r="A290" s="125">
        <v>141</v>
      </c>
      <c r="B290" s="192" t="s">
        <v>4849</v>
      </c>
      <c r="C290" s="125" t="s">
        <v>3309</v>
      </c>
      <c r="D290" s="125" t="s">
        <v>727</v>
      </c>
      <c r="E290" s="478">
        <v>0</v>
      </c>
      <c r="F290" s="476">
        <v>20000000</v>
      </c>
      <c r="G290" s="477"/>
    </row>
    <row r="291" spans="1:7" ht="15.75" x14ac:dyDescent="0.25">
      <c r="A291" s="125">
        <v>142</v>
      </c>
      <c r="B291" s="192" t="s">
        <v>4850</v>
      </c>
      <c r="C291" s="125" t="s">
        <v>4573</v>
      </c>
      <c r="D291" s="125" t="s">
        <v>301</v>
      </c>
      <c r="E291" s="478">
        <v>0</v>
      </c>
      <c r="F291" s="476">
        <v>20000000</v>
      </c>
      <c r="G291" s="477"/>
    </row>
    <row r="292" spans="1:7" ht="15.75" x14ac:dyDescent="0.25">
      <c r="A292" s="125">
        <v>143</v>
      </c>
      <c r="B292" s="192" t="s">
        <v>4851</v>
      </c>
      <c r="C292" s="125" t="s">
        <v>4573</v>
      </c>
      <c r="D292" s="125" t="s">
        <v>4554</v>
      </c>
      <c r="E292" s="478">
        <v>0</v>
      </c>
      <c r="F292" s="476">
        <v>20000000</v>
      </c>
      <c r="G292" s="477"/>
    </row>
    <row r="293" spans="1:7" ht="15.75" x14ac:dyDescent="0.25">
      <c r="A293" s="125">
        <v>144</v>
      </c>
      <c r="B293" s="192" t="s">
        <v>4852</v>
      </c>
      <c r="C293" s="125" t="s">
        <v>3419</v>
      </c>
      <c r="D293" s="125" t="s">
        <v>1693</v>
      </c>
      <c r="E293" s="478">
        <v>0</v>
      </c>
      <c r="F293" s="476">
        <v>20000000</v>
      </c>
      <c r="G293" s="477"/>
    </row>
    <row r="294" spans="1:7" ht="15.75" x14ac:dyDescent="0.25">
      <c r="A294" s="125">
        <v>145</v>
      </c>
      <c r="B294" s="192" t="s">
        <v>4853</v>
      </c>
      <c r="C294" s="125" t="s">
        <v>1957</v>
      </c>
      <c r="D294" s="125" t="s">
        <v>724</v>
      </c>
      <c r="E294" s="478">
        <v>0</v>
      </c>
      <c r="F294" s="476">
        <v>20000000</v>
      </c>
      <c r="G294" s="477"/>
    </row>
    <row r="295" spans="1:7" ht="15.75" x14ac:dyDescent="0.25">
      <c r="A295" s="125">
        <v>146</v>
      </c>
      <c r="B295" s="192" t="s">
        <v>4854</v>
      </c>
      <c r="C295" s="125" t="s">
        <v>3419</v>
      </c>
      <c r="D295" s="125" t="s">
        <v>724</v>
      </c>
      <c r="E295" s="478">
        <v>0</v>
      </c>
      <c r="F295" s="476">
        <v>20000000</v>
      </c>
      <c r="G295" s="477"/>
    </row>
    <row r="296" spans="1:7" ht="15.75" x14ac:dyDescent="0.25">
      <c r="A296" s="125">
        <v>147</v>
      </c>
      <c r="B296" s="192" t="s">
        <v>4855</v>
      </c>
      <c r="C296" s="125" t="s">
        <v>3516</v>
      </c>
      <c r="D296" s="125" t="s">
        <v>714</v>
      </c>
      <c r="E296" s="478">
        <v>0</v>
      </c>
      <c r="F296" s="476">
        <v>20000000</v>
      </c>
      <c r="G296" s="477"/>
    </row>
    <row r="297" spans="1:7" ht="15.75" x14ac:dyDescent="0.25">
      <c r="A297" s="125">
        <v>148</v>
      </c>
      <c r="B297" s="192" t="s">
        <v>4856</v>
      </c>
      <c r="C297" s="125" t="s">
        <v>3419</v>
      </c>
      <c r="D297" s="125" t="s">
        <v>718</v>
      </c>
      <c r="E297" s="478">
        <v>0</v>
      </c>
      <c r="F297" s="476">
        <v>20000000</v>
      </c>
      <c r="G297" s="477"/>
    </row>
    <row r="298" spans="1:7" ht="15.75" x14ac:dyDescent="0.25">
      <c r="A298" s="125">
        <v>149</v>
      </c>
      <c r="B298" s="192" t="s">
        <v>4857</v>
      </c>
      <c r="C298" s="125" t="s">
        <v>3277</v>
      </c>
      <c r="D298" s="125" t="s">
        <v>373</v>
      </c>
      <c r="E298" s="478">
        <v>0</v>
      </c>
      <c r="F298" s="476">
        <v>20000000</v>
      </c>
      <c r="G298" s="477"/>
    </row>
    <row r="299" spans="1:7" ht="15.75" x14ac:dyDescent="0.25">
      <c r="A299" s="125">
        <v>150</v>
      </c>
      <c r="B299" s="192" t="s">
        <v>4858</v>
      </c>
      <c r="C299" s="125" t="s">
        <v>3309</v>
      </c>
      <c r="D299" s="125" t="s">
        <v>373</v>
      </c>
      <c r="E299" s="478">
        <v>0</v>
      </c>
      <c r="F299" s="476">
        <v>20000000</v>
      </c>
      <c r="G299" s="477"/>
    </row>
    <row r="300" spans="1:7" ht="15.75" x14ac:dyDescent="0.25">
      <c r="A300" s="125">
        <v>151</v>
      </c>
      <c r="B300" s="192" t="s">
        <v>4859</v>
      </c>
      <c r="C300" s="125" t="s">
        <v>1957</v>
      </c>
      <c r="D300" s="125" t="s">
        <v>710</v>
      </c>
      <c r="E300" s="478">
        <v>0</v>
      </c>
      <c r="F300" s="476">
        <v>20000000</v>
      </c>
      <c r="G300" s="477"/>
    </row>
    <row r="301" spans="1:7" ht="15.75" x14ac:dyDescent="0.25">
      <c r="A301" s="125">
        <v>152</v>
      </c>
      <c r="B301" s="192" t="s">
        <v>4860</v>
      </c>
      <c r="C301" s="125" t="s">
        <v>3309</v>
      </c>
      <c r="D301" s="125" t="s">
        <v>710</v>
      </c>
      <c r="E301" s="478">
        <v>0</v>
      </c>
      <c r="F301" s="476">
        <v>20000000</v>
      </c>
      <c r="G301" s="477"/>
    </row>
    <row r="302" spans="1:7" ht="15.75" x14ac:dyDescent="0.25">
      <c r="A302" s="125">
        <v>153</v>
      </c>
      <c r="B302" s="192" t="s">
        <v>4861</v>
      </c>
      <c r="C302" s="125" t="s">
        <v>3516</v>
      </c>
      <c r="D302" s="125" t="s">
        <v>710</v>
      </c>
      <c r="E302" s="478">
        <v>0</v>
      </c>
      <c r="F302" s="476">
        <v>20000000</v>
      </c>
      <c r="G302" s="477"/>
    </row>
    <row r="303" spans="1:7" ht="15.75" x14ac:dyDescent="0.25">
      <c r="A303" s="125">
        <v>154</v>
      </c>
      <c r="B303" s="192" t="s">
        <v>4862</v>
      </c>
      <c r="C303" s="125" t="s">
        <v>3520</v>
      </c>
      <c r="D303" s="125" t="s">
        <v>710</v>
      </c>
      <c r="E303" s="478">
        <v>0</v>
      </c>
      <c r="F303" s="476">
        <v>20000000</v>
      </c>
      <c r="G303" s="477"/>
    </row>
    <row r="304" spans="1:7" ht="15.75" x14ac:dyDescent="0.25">
      <c r="A304" s="125">
        <v>155</v>
      </c>
      <c r="B304" s="192" t="s">
        <v>4863</v>
      </c>
      <c r="C304" s="125" t="s">
        <v>3520</v>
      </c>
      <c r="D304" s="125" t="s">
        <v>710</v>
      </c>
      <c r="E304" s="478">
        <v>0</v>
      </c>
      <c r="F304" s="476">
        <v>20000000</v>
      </c>
      <c r="G304" s="477"/>
    </row>
    <row r="305" spans="1:7" ht="15.75" x14ac:dyDescent="0.25">
      <c r="A305" s="125">
        <v>156</v>
      </c>
      <c r="B305" s="192" t="s">
        <v>4864</v>
      </c>
      <c r="C305" s="125" t="s">
        <v>3419</v>
      </c>
      <c r="D305" s="125" t="s">
        <v>712</v>
      </c>
      <c r="E305" s="478">
        <v>0</v>
      </c>
      <c r="F305" s="476">
        <v>20000000</v>
      </c>
      <c r="G305" s="477"/>
    </row>
    <row r="306" spans="1:7" ht="15.75" x14ac:dyDescent="0.25">
      <c r="A306" s="125">
        <v>157</v>
      </c>
      <c r="B306" s="192" t="s">
        <v>4865</v>
      </c>
      <c r="C306" s="125" t="s">
        <v>1957</v>
      </c>
      <c r="D306" s="125" t="s">
        <v>714</v>
      </c>
      <c r="E306" s="478">
        <v>0</v>
      </c>
      <c r="F306" s="476">
        <v>20000000</v>
      </c>
      <c r="G306" s="477"/>
    </row>
    <row r="307" spans="1:7" ht="15.75" x14ac:dyDescent="0.25">
      <c r="A307" s="125">
        <v>158</v>
      </c>
      <c r="B307" s="192" t="s">
        <v>4866</v>
      </c>
      <c r="C307" s="125" t="s">
        <v>1957</v>
      </c>
      <c r="D307" s="125" t="s">
        <v>714</v>
      </c>
      <c r="E307" s="478">
        <v>0</v>
      </c>
      <c r="F307" s="476">
        <v>20000000</v>
      </c>
      <c r="G307" s="477"/>
    </row>
    <row r="308" spans="1:7" ht="15.75" x14ac:dyDescent="0.25">
      <c r="A308" s="125">
        <v>159</v>
      </c>
      <c r="B308" s="192" t="s">
        <v>4867</v>
      </c>
      <c r="C308" s="125" t="s">
        <v>1957</v>
      </c>
      <c r="D308" s="125" t="s">
        <v>714</v>
      </c>
      <c r="E308" s="478">
        <v>0</v>
      </c>
      <c r="F308" s="476">
        <v>20000000</v>
      </c>
      <c r="G308" s="477"/>
    </row>
    <row r="309" spans="1:7" ht="15.75" x14ac:dyDescent="0.25">
      <c r="A309" s="125">
        <v>160</v>
      </c>
      <c r="B309" s="192" t="s">
        <v>4868</v>
      </c>
      <c r="C309" s="125" t="s">
        <v>4749</v>
      </c>
      <c r="D309" s="125" t="s">
        <v>718</v>
      </c>
      <c r="E309" s="478">
        <v>0</v>
      </c>
      <c r="F309" s="476">
        <v>20000000</v>
      </c>
      <c r="G309" s="477" t="s">
        <v>1914</v>
      </c>
    </row>
    <row r="310" spans="1:7" ht="15.75" x14ac:dyDescent="0.25">
      <c r="A310" s="125">
        <v>161</v>
      </c>
      <c r="B310" s="192" t="s">
        <v>4869</v>
      </c>
      <c r="C310" s="125" t="s">
        <v>1924</v>
      </c>
      <c r="D310" s="125" t="s">
        <v>1693</v>
      </c>
      <c r="E310" s="478">
        <v>0</v>
      </c>
      <c r="F310" s="476">
        <v>20000000</v>
      </c>
      <c r="G310" s="477"/>
    </row>
    <row r="311" spans="1:7" ht="15.75" x14ac:dyDescent="0.25">
      <c r="A311" s="125">
        <v>162</v>
      </c>
      <c r="B311" s="192" t="s">
        <v>4870</v>
      </c>
      <c r="C311" s="125" t="s">
        <v>3309</v>
      </c>
      <c r="D311" s="125" t="s">
        <v>385</v>
      </c>
      <c r="E311" s="478">
        <v>0</v>
      </c>
      <c r="F311" s="476">
        <v>20000000</v>
      </c>
      <c r="G311" s="477"/>
    </row>
    <row r="312" spans="1:7" ht="15.75" x14ac:dyDescent="0.25">
      <c r="A312" s="125">
        <v>163</v>
      </c>
      <c r="B312" s="192" t="s">
        <v>4871</v>
      </c>
      <c r="C312" s="125" t="s">
        <v>1957</v>
      </c>
      <c r="D312" s="125" t="s">
        <v>720</v>
      </c>
      <c r="E312" s="476">
        <v>40000000</v>
      </c>
      <c r="F312" s="478"/>
      <c r="G312" s="477"/>
    </row>
    <row r="313" spans="1:7" ht="15.75" x14ac:dyDescent="0.25">
      <c r="A313" s="125">
        <v>164</v>
      </c>
      <c r="B313" s="192" t="s">
        <v>4872</v>
      </c>
      <c r="C313" s="125" t="s">
        <v>3309</v>
      </c>
      <c r="D313" s="125" t="s">
        <v>4124</v>
      </c>
      <c r="E313" s="478">
        <v>0</v>
      </c>
      <c r="F313" s="476">
        <v>20000000</v>
      </c>
      <c r="G313" s="477"/>
    </row>
    <row r="314" spans="1:7" ht="15.75" x14ac:dyDescent="0.25">
      <c r="A314" s="125">
        <v>165</v>
      </c>
      <c r="B314" s="192" t="s">
        <v>4873</v>
      </c>
      <c r="C314" s="125" t="s">
        <v>3516</v>
      </c>
      <c r="D314" s="125" t="s">
        <v>4124</v>
      </c>
      <c r="E314" s="478">
        <v>0</v>
      </c>
      <c r="F314" s="476">
        <v>20000000</v>
      </c>
      <c r="G314" s="477"/>
    </row>
    <row r="315" spans="1:7" ht="15.75" x14ac:dyDescent="0.25">
      <c r="A315" s="125">
        <v>166</v>
      </c>
      <c r="B315" s="192" t="s">
        <v>4874</v>
      </c>
      <c r="C315" s="125" t="s">
        <v>3516</v>
      </c>
      <c r="D315" s="125" t="s">
        <v>724</v>
      </c>
      <c r="E315" s="478">
        <v>0</v>
      </c>
      <c r="F315" s="476">
        <v>20000000</v>
      </c>
      <c r="G315" s="477"/>
    </row>
    <row r="316" spans="1:7" ht="15.75" x14ac:dyDescent="0.25">
      <c r="A316" s="125">
        <v>167</v>
      </c>
      <c r="B316" s="192" t="s">
        <v>4875</v>
      </c>
      <c r="C316" s="125" t="s">
        <v>3516</v>
      </c>
      <c r="D316" s="125" t="s">
        <v>714</v>
      </c>
      <c r="E316" s="478">
        <v>0</v>
      </c>
      <c r="F316" s="476">
        <v>20000000</v>
      </c>
      <c r="G316" s="477"/>
    </row>
    <row r="317" spans="1:7" ht="15.75" x14ac:dyDescent="0.25">
      <c r="A317" s="125">
        <v>168</v>
      </c>
      <c r="B317" s="192" t="s">
        <v>4876</v>
      </c>
      <c r="C317" s="125" t="s">
        <v>3516</v>
      </c>
      <c r="D317" s="125" t="s">
        <v>718</v>
      </c>
      <c r="E317" s="476">
        <v>40000000</v>
      </c>
      <c r="F317" s="478"/>
      <c r="G317" s="477"/>
    </row>
    <row r="318" spans="1:7" ht="15.75" x14ac:dyDescent="0.25">
      <c r="A318" s="125">
        <v>169</v>
      </c>
      <c r="B318" s="192" t="s">
        <v>4877</v>
      </c>
      <c r="C318" s="125" t="s">
        <v>3309</v>
      </c>
      <c r="D318" s="125" t="s">
        <v>718</v>
      </c>
      <c r="E318" s="478">
        <v>0</v>
      </c>
      <c r="F318" s="476">
        <v>20000000</v>
      </c>
      <c r="G318" s="477"/>
    </row>
    <row r="319" spans="1:7" ht="15.75" x14ac:dyDescent="0.25">
      <c r="A319" s="125">
        <v>170</v>
      </c>
      <c r="B319" s="192" t="s">
        <v>4878</v>
      </c>
      <c r="C319" s="125" t="s">
        <v>3516</v>
      </c>
      <c r="D319" s="125" t="s">
        <v>718</v>
      </c>
      <c r="E319" s="478">
        <v>0</v>
      </c>
      <c r="F319" s="476">
        <v>20000000</v>
      </c>
      <c r="G319" s="477"/>
    </row>
    <row r="320" spans="1:7" ht="15.75" x14ac:dyDescent="0.25">
      <c r="A320" s="125">
        <v>171</v>
      </c>
      <c r="B320" s="192" t="s">
        <v>118</v>
      </c>
      <c r="C320" s="125" t="s">
        <v>3516</v>
      </c>
      <c r="D320" s="125" t="s">
        <v>4554</v>
      </c>
      <c r="E320" s="478">
        <v>0</v>
      </c>
      <c r="F320" s="476">
        <v>20000000</v>
      </c>
      <c r="G320" s="477"/>
    </row>
    <row r="321" spans="1:7" ht="15.75" x14ac:dyDescent="0.25">
      <c r="A321" s="125">
        <v>172</v>
      </c>
      <c r="B321" s="192" t="s">
        <v>4879</v>
      </c>
      <c r="C321" s="125" t="s">
        <v>3516</v>
      </c>
      <c r="D321" s="125" t="s">
        <v>4554</v>
      </c>
      <c r="E321" s="478">
        <v>0</v>
      </c>
      <c r="F321" s="476">
        <v>20000000</v>
      </c>
      <c r="G321" s="477"/>
    </row>
    <row r="322" spans="1:7" ht="15.75" x14ac:dyDescent="0.25">
      <c r="A322" s="125">
        <v>173</v>
      </c>
      <c r="B322" s="192" t="s">
        <v>501</v>
      </c>
      <c r="C322" s="125" t="s">
        <v>3309</v>
      </c>
      <c r="D322" s="125" t="s">
        <v>4554</v>
      </c>
      <c r="E322" s="476">
        <v>40000000</v>
      </c>
      <c r="F322" s="478"/>
      <c r="G322" s="477"/>
    </row>
    <row r="323" spans="1:7" ht="15.75" x14ac:dyDescent="0.25">
      <c r="A323" s="125">
        <v>174</v>
      </c>
      <c r="B323" s="192" t="s">
        <v>4880</v>
      </c>
      <c r="C323" s="125" t="s">
        <v>3309</v>
      </c>
      <c r="D323" s="125" t="s">
        <v>305</v>
      </c>
      <c r="E323" s="478">
        <v>0</v>
      </c>
      <c r="F323" s="476">
        <v>20000000</v>
      </c>
      <c r="G323" s="477"/>
    </row>
    <row r="324" spans="1:7" ht="15.75" x14ac:dyDescent="0.25">
      <c r="A324" s="125">
        <v>175</v>
      </c>
      <c r="B324" s="192" t="s">
        <v>4881</v>
      </c>
      <c r="C324" s="125" t="s">
        <v>3309</v>
      </c>
      <c r="D324" s="125" t="s">
        <v>294</v>
      </c>
      <c r="E324" s="478">
        <v>0</v>
      </c>
      <c r="F324" s="476">
        <v>20000000</v>
      </c>
      <c r="G324" s="477"/>
    </row>
    <row r="325" spans="1:7" ht="15.75" x14ac:dyDescent="0.25">
      <c r="A325" s="125">
        <v>176</v>
      </c>
      <c r="B325" s="192" t="s">
        <v>4882</v>
      </c>
      <c r="C325" s="125" t="s">
        <v>3516</v>
      </c>
      <c r="D325" s="125" t="s">
        <v>4124</v>
      </c>
      <c r="E325" s="478">
        <v>0</v>
      </c>
      <c r="F325" s="476">
        <v>20000000</v>
      </c>
      <c r="G325" s="477"/>
    </row>
    <row r="326" spans="1:7" ht="15.75" x14ac:dyDescent="0.25">
      <c r="A326" s="125">
        <v>177</v>
      </c>
      <c r="B326" s="192" t="s">
        <v>4883</v>
      </c>
      <c r="C326" s="125" t="s">
        <v>3419</v>
      </c>
      <c r="D326" s="125" t="s">
        <v>4124</v>
      </c>
      <c r="E326" s="478">
        <v>0</v>
      </c>
      <c r="F326" s="476">
        <v>20000000</v>
      </c>
      <c r="G326" s="477"/>
    </row>
    <row r="327" spans="1:7" ht="15.75" x14ac:dyDescent="0.25">
      <c r="A327" s="125">
        <v>178</v>
      </c>
      <c r="B327" s="192" t="s">
        <v>4884</v>
      </c>
      <c r="C327" s="125" t="s">
        <v>3309</v>
      </c>
      <c r="D327" s="125" t="s">
        <v>4124</v>
      </c>
      <c r="E327" s="478">
        <v>0</v>
      </c>
      <c r="F327" s="476">
        <v>20000000</v>
      </c>
      <c r="G327" s="477"/>
    </row>
    <row r="328" spans="1:7" ht="15.75" x14ac:dyDescent="0.25">
      <c r="A328" s="125">
        <v>179</v>
      </c>
      <c r="B328" s="192" t="s">
        <v>4885</v>
      </c>
      <c r="C328" s="125" t="s">
        <v>3309</v>
      </c>
      <c r="D328" s="125" t="s">
        <v>4124</v>
      </c>
      <c r="E328" s="476">
        <v>40000000</v>
      </c>
      <c r="F328" s="478"/>
      <c r="G328" s="477"/>
    </row>
    <row r="329" spans="1:7" ht="15.75" x14ac:dyDescent="0.25">
      <c r="A329" s="125">
        <v>180</v>
      </c>
      <c r="B329" s="192" t="s">
        <v>4886</v>
      </c>
      <c r="C329" s="125" t="s">
        <v>3419</v>
      </c>
      <c r="D329" s="125" t="s">
        <v>4124</v>
      </c>
      <c r="E329" s="478">
        <v>0</v>
      </c>
      <c r="F329" s="476">
        <v>20000000</v>
      </c>
      <c r="G329" s="477"/>
    </row>
    <row r="330" spans="1:7" ht="15.75" x14ac:dyDescent="0.25">
      <c r="A330" s="125">
        <v>181</v>
      </c>
      <c r="B330" s="192" t="s">
        <v>4887</v>
      </c>
      <c r="C330" s="125" t="s">
        <v>3309</v>
      </c>
      <c r="D330" s="125" t="s">
        <v>4124</v>
      </c>
      <c r="E330" s="478">
        <v>0</v>
      </c>
      <c r="F330" s="476">
        <v>20000000</v>
      </c>
      <c r="G330" s="477"/>
    </row>
    <row r="331" spans="1:7" ht="15.75" x14ac:dyDescent="0.25">
      <c r="A331" s="125">
        <v>182</v>
      </c>
      <c r="B331" s="192" t="s">
        <v>4888</v>
      </c>
      <c r="C331" s="125" t="s">
        <v>3522</v>
      </c>
      <c r="D331" s="125" t="s">
        <v>4124</v>
      </c>
      <c r="E331" s="478">
        <v>0</v>
      </c>
      <c r="F331" s="476">
        <v>20000000</v>
      </c>
      <c r="G331" s="477"/>
    </row>
    <row r="332" spans="1:7" ht="15.75" x14ac:dyDescent="0.25">
      <c r="A332" s="125">
        <v>183</v>
      </c>
      <c r="B332" s="192" t="s">
        <v>4889</v>
      </c>
      <c r="C332" s="125" t="s">
        <v>3516</v>
      </c>
      <c r="D332" s="125" t="s">
        <v>4124</v>
      </c>
      <c r="E332" s="478">
        <v>0</v>
      </c>
      <c r="F332" s="476">
        <v>20000000</v>
      </c>
      <c r="G332" s="477"/>
    </row>
    <row r="333" spans="1:7" ht="15.75" x14ac:dyDescent="0.25">
      <c r="A333" s="125">
        <v>184</v>
      </c>
      <c r="B333" s="192" t="s">
        <v>4890</v>
      </c>
      <c r="C333" s="125" t="s">
        <v>1924</v>
      </c>
      <c r="D333" s="125" t="s">
        <v>706</v>
      </c>
      <c r="E333" s="478">
        <v>0</v>
      </c>
      <c r="F333" s="476">
        <v>20000000</v>
      </c>
      <c r="G333" s="477"/>
    </row>
    <row r="334" spans="1:7" ht="15.75" x14ac:dyDescent="0.25">
      <c r="A334" s="125">
        <v>185</v>
      </c>
      <c r="B334" s="192" t="s">
        <v>4891</v>
      </c>
      <c r="C334" s="125" t="s">
        <v>3516</v>
      </c>
      <c r="D334" s="125" t="s">
        <v>724</v>
      </c>
      <c r="E334" s="478">
        <v>0</v>
      </c>
      <c r="F334" s="476">
        <v>20000000</v>
      </c>
      <c r="G334" s="477"/>
    </row>
    <row r="335" spans="1:7" ht="15.75" x14ac:dyDescent="0.25">
      <c r="A335" s="125">
        <v>186</v>
      </c>
      <c r="B335" s="192" t="s">
        <v>4892</v>
      </c>
      <c r="C335" s="125" t="s">
        <v>4749</v>
      </c>
      <c r="D335" s="125" t="s">
        <v>718</v>
      </c>
      <c r="E335" s="478">
        <v>0</v>
      </c>
      <c r="F335" s="476">
        <v>20000000</v>
      </c>
      <c r="G335" s="477" t="s">
        <v>1914</v>
      </c>
    </row>
    <row r="336" spans="1:7" ht="15.75" x14ac:dyDescent="0.25">
      <c r="A336" s="125">
        <v>187</v>
      </c>
      <c r="B336" s="192" t="s">
        <v>4893</v>
      </c>
      <c r="C336" s="125" t="s">
        <v>3516</v>
      </c>
      <c r="D336" s="125" t="s">
        <v>718</v>
      </c>
      <c r="E336" s="478">
        <v>0</v>
      </c>
      <c r="F336" s="476">
        <v>20000000</v>
      </c>
      <c r="G336" s="477"/>
    </row>
    <row r="337" spans="1:7" ht="15.75" x14ac:dyDescent="0.25">
      <c r="A337" s="125">
        <v>188</v>
      </c>
      <c r="B337" s="192" t="s">
        <v>4894</v>
      </c>
      <c r="C337" s="125" t="s">
        <v>3309</v>
      </c>
      <c r="D337" s="125" t="s">
        <v>718</v>
      </c>
      <c r="E337" s="478">
        <v>0</v>
      </c>
      <c r="F337" s="476">
        <v>20000000</v>
      </c>
      <c r="G337" s="477"/>
    </row>
    <row r="338" spans="1:7" ht="15.75" x14ac:dyDescent="0.25">
      <c r="A338" s="125">
        <v>189</v>
      </c>
      <c r="B338" s="192" t="s">
        <v>4895</v>
      </c>
      <c r="C338" s="125" t="s">
        <v>3419</v>
      </c>
      <c r="D338" s="125" t="s">
        <v>718</v>
      </c>
      <c r="E338" s="478">
        <v>0</v>
      </c>
      <c r="F338" s="476">
        <v>20000000</v>
      </c>
      <c r="G338" s="477"/>
    </row>
    <row r="339" spans="1:7" ht="15.75" x14ac:dyDescent="0.25">
      <c r="A339" s="125">
        <v>190</v>
      </c>
      <c r="B339" s="192" t="s">
        <v>4896</v>
      </c>
      <c r="C339" s="125" t="s">
        <v>3309</v>
      </c>
      <c r="D339" s="125" t="s">
        <v>718</v>
      </c>
      <c r="E339" s="478">
        <v>0</v>
      </c>
      <c r="F339" s="476">
        <v>20000000</v>
      </c>
      <c r="G339" s="477"/>
    </row>
    <row r="340" spans="1:7" ht="15.75" x14ac:dyDescent="0.25">
      <c r="A340" s="125">
        <v>191</v>
      </c>
      <c r="B340" s="192" t="s">
        <v>4897</v>
      </c>
      <c r="C340" s="125" t="s">
        <v>3309</v>
      </c>
      <c r="D340" s="125" t="s">
        <v>718</v>
      </c>
      <c r="E340" s="478">
        <v>0</v>
      </c>
      <c r="F340" s="476">
        <v>20000000</v>
      </c>
      <c r="G340" s="477"/>
    </row>
    <row r="341" spans="1:7" ht="15.75" x14ac:dyDescent="0.25">
      <c r="A341" s="125">
        <v>192</v>
      </c>
      <c r="B341" s="192" t="s">
        <v>4898</v>
      </c>
      <c r="C341" s="125" t="s">
        <v>3522</v>
      </c>
      <c r="D341" s="125" t="s">
        <v>718</v>
      </c>
      <c r="E341" s="478">
        <v>0</v>
      </c>
      <c r="F341" s="476">
        <v>20000000</v>
      </c>
      <c r="G341" s="477"/>
    </row>
    <row r="342" spans="1:7" ht="15.75" x14ac:dyDescent="0.25">
      <c r="A342" s="125">
        <v>193</v>
      </c>
      <c r="B342" s="192" t="s">
        <v>4899</v>
      </c>
      <c r="C342" s="125" t="s">
        <v>4749</v>
      </c>
      <c r="D342" s="125" t="s">
        <v>718</v>
      </c>
      <c r="E342" s="478">
        <v>0</v>
      </c>
      <c r="F342" s="476">
        <v>20000000</v>
      </c>
      <c r="G342" s="477" t="s">
        <v>1914</v>
      </c>
    </row>
    <row r="343" spans="1:7" ht="15.75" x14ac:dyDescent="0.25">
      <c r="A343" s="125">
        <v>194</v>
      </c>
      <c r="B343" s="192" t="s">
        <v>4900</v>
      </c>
      <c r="C343" s="125" t="s">
        <v>3309</v>
      </c>
      <c r="D343" s="125" t="s">
        <v>718</v>
      </c>
      <c r="E343" s="478">
        <v>0</v>
      </c>
      <c r="F343" s="476">
        <v>20000000</v>
      </c>
      <c r="G343" s="477"/>
    </row>
    <row r="344" spans="1:7" ht="15.75" x14ac:dyDescent="0.25">
      <c r="A344" s="125">
        <v>195</v>
      </c>
      <c r="B344" s="192" t="s">
        <v>4901</v>
      </c>
      <c r="C344" s="125" t="s">
        <v>4573</v>
      </c>
      <c r="D344" s="125" t="s">
        <v>390</v>
      </c>
      <c r="E344" s="478">
        <v>0</v>
      </c>
      <c r="F344" s="476">
        <v>20000000</v>
      </c>
      <c r="G344" s="477"/>
    </row>
    <row r="345" spans="1:7" ht="18" customHeight="1" x14ac:dyDescent="0.25">
      <c r="A345" s="125">
        <v>196</v>
      </c>
      <c r="B345" s="192" t="s">
        <v>4902</v>
      </c>
      <c r="C345" s="125" t="s">
        <v>4749</v>
      </c>
      <c r="D345" s="125" t="s">
        <v>4124</v>
      </c>
      <c r="E345" s="478">
        <v>0</v>
      </c>
      <c r="F345" s="476">
        <v>20000000</v>
      </c>
      <c r="G345" s="477" t="s">
        <v>1914</v>
      </c>
    </row>
    <row r="346" spans="1:7" ht="15.75" x14ac:dyDescent="0.25">
      <c r="A346" s="125">
        <v>197</v>
      </c>
      <c r="B346" s="192" t="s">
        <v>4903</v>
      </c>
      <c r="C346" s="125" t="s">
        <v>4573</v>
      </c>
      <c r="D346" s="125" t="s">
        <v>724</v>
      </c>
      <c r="E346" s="478">
        <v>0</v>
      </c>
      <c r="F346" s="476">
        <v>20000000</v>
      </c>
      <c r="G346" s="477"/>
    </row>
    <row r="347" spans="1:7" ht="15.75" x14ac:dyDescent="0.25">
      <c r="A347" s="125">
        <v>198</v>
      </c>
      <c r="B347" s="192" t="s">
        <v>4904</v>
      </c>
      <c r="C347" s="125" t="s">
        <v>4573</v>
      </c>
      <c r="D347" s="125" t="s">
        <v>4124</v>
      </c>
      <c r="E347" s="478">
        <v>0</v>
      </c>
      <c r="F347" s="476">
        <v>20000000</v>
      </c>
      <c r="G347" s="477"/>
    </row>
    <row r="348" spans="1:7" ht="15.75" x14ac:dyDescent="0.25">
      <c r="A348" s="125">
        <v>199</v>
      </c>
      <c r="B348" s="192" t="s">
        <v>4905</v>
      </c>
      <c r="C348" s="125" t="s">
        <v>4573</v>
      </c>
      <c r="D348" s="125" t="s">
        <v>4124</v>
      </c>
      <c r="E348" s="478">
        <v>0</v>
      </c>
      <c r="F348" s="476">
        <v>20000000</v>
      </c>
      <c r="G348" s="477"/>
    </row>
    <row r="349" spans="1:7" ht="15.75" x14ac:dyDescent="0.25">
      <c r="A349" s="125">
        <v>200</v>
      </c>
      <c r="B349" s="192" t="s">
        <v>4906</v>
      </c>
      <c r="C349" s="125" t="s">
        <v>4573</v>
      </c>
      <c r="D349" s="125" t="s">
        <v>301</v>
      </c>
      <c r="E349" s="478">
        <v>0</v>
      </c>
      <c r="F349" s="476">
        <v>20000000</v>
      </c>
      <c r="G349" s="477"/>
    </row>
    <row r="350" spans="1:7" ht="15.75" x14ac:dyDescent="0.25">
      <c r="A350" s="125">
        <v>201</v>
      </c>
      <c r="B350" s="192" t="s">
        <v>4818</v>
      </c>
      <c r="C350" s="125" t="s">
        <v>3516</v>
      </c>
      <c r="D350" s="125" t="s">
        <v>1693</v>
      </c>
      <c r="E350" s="478">
        <v>0</v>
      </c>
      <c r="F350" s="476">
        <v>20000000</v>
      </c>
      <c r="G350" s="477"/>
    </row>
    <row r="351" spans="1:7" ht="15.75" x14ac:dyDescent="0.25">
      <c r="A351" s="125">
        <v>202</v>
      </c>
      <c r="B351" s="192" t="s">
        <v>4907</v>
      </c>
      <c r="C351" s="125" t="s">
        <v>3516</v>
      </c>
      <c r="D351" s="125" t="s">
        <v>704</v>
      </c>
      <c r="E351" s="478">
        <v>0</v>
      </c>
      <c r="F351" s="476">
        <v>20000000</v>
      </c>
      <c r="G351" s="477"/>
    </row>
    <row r="352" spans="1:7" ht="15.75" x14ac:dyDescent="0.25">
      <c r="A352" s="125">
        <v>203</v>
      </c>
      <c r="B352" s="192" t="s">
        <v>4908</v>
      </c>
      <c r="C352" s="125" t="s">
        <v>3520</v>
      </c>
      <c r="D352" s="125" t="s">
        <v>704</v>
      </c>
      <c r="E352" s="478">
        <v>0</v>
      </c>
      <c r="F352" s="476">
        <v>20000000</v>
      </c>
      <c r="G352" s="477"/>
    </row>
    <row r="353" spans="1:7" ht="15.75" x14ac:dyDescent="0.25">
      <c r="A353" s="125">
        <v>204</v>
      </c>
      <c r="B353" s="192" t="s">
        <v>4909</v>
      </c>
      <c r="C353" s="125" t="s">
        <v>3516</v>
      </c>
      <c r="D353" s="125" t="s">
        <v>724</v>
      </c>
      <c r="E353" s="478">
        <v>0</v>
      </c>
      <c r="F353" s="476">
        <v>20000000</v>
      </c>
      <c r="G353" s="477"/>
    </row>
    <row r="354" spans="1:7" ht="15.75" x14ac:dyDescent="0.25">
      <c r="A354" s="125">
        <v>205</v>
      </c>
      <c r="B354" s="192" t="s">
        <v>4910</v>
      </c>
      <c r="C354" s="125" t="s">
        <v>3516</v>
      </c>
      <c r="D354" s="125" t="s">
        <v>710</v>
      </c>
      <c r="E354" s="478">
        <v>0</v>
      </c>
      <c r="F354" s="476">
        <v>20000000</v>
      </c>
      <c r="G354" s="477"/>
    </row>
    <row r="355" spans="1:7" ht="15.75" x14ac:dyDescent="0.25">
      <c r="A355" s="125">
        <v>206</v>
      </c>
      <c r="B355" s="192" t="s">
        <v>4911</v>
      </c>
      <c r="C355" s="125" t="s">
        <v>3520</v>
      </c>
      <c r="D355" s="125" t="s">
        <v>710</v>
      </c>
      <c r="E355" s="478">
        <v>0</v>
      </c>
      <c r="F355" s="476">
        <v>20000000</v>
      </c>
      <c r="G355" s="477"/>
    </row>
    <row r="356" spans="1:7" ht="15.75" x14ac:dyDescent="0.25">
      <c r="A356" s="125">
        <v>207</v>
      </c>
      <c r="B356" s="192" t="s">
        <v>4912</v>
      </c>
      <c r="C356" s="125" t="s">
        <v>3419</v>
      </c>
      <c r="D356" s="125" t="s">
        <v>710</v>
      </c>
      <c r="E356" s="478">
        <v>0</v>
      </c>
      <c r="F356" s="476">
        <v>20000000</v>
      </c>
      <c r="G356" s="477"/>
    </row>
    <row r="357" spans="1:7" ht="15.75" x14ac:dyDescent="0.25">
      <c r="A357" s="125">
        <v>208</v>
      </c>
      <c r="B357" s="192" t="s">
        <v>4913</v>
      </c>
      <c r="C357" s="125" t="s">
        <v>3520</v>
      </c>
      <c r="D357" s="125" t="s">
        <v>710</v>
      </c>
      <c r="E357" s="478">
        <v>0</v>
      </c>
      <c r="F357" s="476">
        <v>20000000</v>
      </c>
      <c r="G357" s="477"/>
    </row>
    <row r="358" spans="1:7" ht="15.75" x14ac:dyDescent="0.25">
      <c r="A358" s="125">
        <v>209</v>
      </c>
      <c r="B358" s="192" t="s">
        <v>4914</v>
      </c>
      <c r="C358" s="125" t="s">
        <v>3520</v>
      </c>
      <c r="D358" s="125" t="s">
        <v>710</v>
      </c>
      <c r="E358" s="478">
        <v>0</v>
      </c>
      <c r="F358" s="476">
        <v>20000000</v>
      </c>
      <c r="G358" s="477"/>
    </row>
    <row r="359" spans="1:7" ht="15.75" x14ac:dyDescent="0.25">
      <c r="A359" s="125">
        <v>210</v>
      </c>
      <c r="B359" s="192" t="s">
        <v>4915</v>
      </c>
      <c r="C359" s="125" t="s">
        <v>3419</v>
      </c>
      <c r="D359" s="125" t="s">
        <v>1693</v>
      </c>
      <c r="E359" s="478">
        <v>0</v>
      </c>
      <c r="F359" s="476">
        <v>20000000</v>
      </c>
      <c r="G359" s="477"/>
    </row>
    <row r="360" spans="1:7" ht="15.75" x14ac:dyDescent="0.25">
      <c r="A360" s="125">
        <v>211</v>
      </c>
      <c r="B360" s="192" t="s">
        <v>4916</v>
      </c>
      <c r="C360" s="125" t="s">
        <v>3522</v>
      </c>
      <c r="D360" s="125" t="s">
        <v>385</v>
      </c>
      <c r="E360" s="478">
        <v>0</v>
      </c>
      <c r="F360" s="476">
        <v>20000000</v>
      </c>
      <c r="G360" s="477"/>
    </row>
    <row r="361" spans="1:7" ht="15.75" x14ac:dyDescent="0.25">
      <c r="A361" s="125">
        <v>212</v>
      </c>
      <c r="B361" s="192" t="s">
        <v>4917</v>
      </c>
      <c r="C361" s="125" t="s">
        <v>3516</v>
      </c>
      <c r="D361" s="125" t="s">
        <v>294</v>
      </c>
      <c r="E361" s="478">
        <v>0</v>
      </c>
      <c r="F361" s="476">
        <v>20000000</v>
      </c>
      <c r="G361" s="477"/>
    </row>
    <row r="362" spans="1:7" ht="15.75" x14ac:dyDescent="0.25">
      <c r="A362" s="125">
        <v>213</v>
      </c>
      <c r="B362" s="192" t="s">
        <v>4918</v>
      </c>
      <c r="C362" s="125" t="s">
        <v>3309</v>
      </c>
      <c r="D362" s="125" t="s">
        <v>704</v>
      </c>
      <c r="E362" s="478">
        <v>0</v>
      </c>
      <c r="F362" s="476">
        <v>20000000</v>
      </c>
      <c r="G362" s="477"/>
    </row>
    <row r="363" spans="1:7" ht="15.75" x14ac:dyDescent="0.25">
      <c r="A363" s="125">
        <v>214</v>
      </c>
      <c r="B363" s="192" t="s">
        <v>4919</v>
      </c>
      <c r="C363" s="125" t="s">
        <v>3516</v>
      </c>
      <c r="D363" s="125" t="s">
        <v>706</v>
      </c>
      <c r="E363" s="478">
        <v>0</v>
      </c>
      <c r="F363" s="476">
        <v>20000000</v>
      </c>
      <c r="G363" s="477"/>
    </row>
    <row r="364" spans="1:7" ht="15.75" x14ac:dyDescent="0.25">
      <c r="A364" s="125">
        <v>215</v>
      </c>
      <c r="B364" s="192" t="s">
        <v>702</v>
      </c>
      <c r="C364" s="125" t="s">
        <v>3309</v>
      </c>
      <c r="D364" s="125" t="s">
        <v>710</v>
      </c>
      <c r="E364" s="478">
        <v>0</v>
      </c>
      <c r="F364" s="476">
        <v>20000000</v>
      </c>
      <c r="G364" s="477"/>
    </row>
    <row r="365" spans="1:7" ht="15.75" x14ac:dyDescent="0.25">
      <c r="A365" s="125">
        <v>216</v>
      </c>
      <c r="B365" s="192" t="s">
        <v>4920</v>
      </c>
      <c r="C365" s="125" t="s">
        <v>3516</v>
      </c>
      <c r="D365" s="125" t="s">
        <v>724</v>
      </c>
      <c r="E365" s="478">
        <v>0</v>
      </c>
      <c r="F365" s="476">
        <v>20000000</v>
      </c>
      <c r="G365" s="477"/>
    </row>
    <row r="366" spans="1:7" ht="15.75" x14ac:dyDescent="0.25">
      <c r="A366" s="125">
        <v>217</v>
      </c>
      <c r="B366" s="192" t="s">
        <v>4921</v>
      </c>
      <c r="C366" s="125" t="s">
        <v>3419</v>
      </c>
      <c r="D366" s="125" t="s">
        <v>724</v>
      </c>
      <c r="E366" s="478">
        <v>0</v>
      </c>
      <c r="F366" s="476">
        <v>20000000</v>
      </c>
      <c r="G366" s="477"/>
    </row>
    <row r="367" spans="1:7" ht="15.75" x14ac:dyDescent="0.25">
      <c r="A367" s="125">
        <v>218</v>
      </c>
      <c r="B367" s="192" t="s">
        <v>4922</v>
      </c>
      <c r="C367" s="125" t="s">
        <v>3309</v>
      </c>
      <c r="D367" s="125" t="s">
        <v>712</v>
      </c>
      <c r="E367" s="478">
        <v>0</v>
      </c>
      <c r="F367" s="476">
        <v>20000000</v>
      </c>
      <c r="G367" s="477"/>
    </row>
    <row r="368" spans="1:7" ht="15.75" x14ac:dyDescent="0.25">
      <c r="A368" s="125">
        <v>219</v>
      </c>
      <c r="B368" s="192" t="s">
        <v>4923</v>
      </c>
      <c r="C368" s="125" t="s">
        <v>3309</v>
      </c>
      <c r="D368" s="125" t="s">
        <v>718</v>
      </c>
      <c r="E368" s="478">
        <v>0</v>
      </c>
      <c r="F368" s="476">
        <v>20000000</v>
      </c>
      <c r="G368" s="477"/>
    </row>
    <row r="369" spans="1:7" ht="15.75" x14ac:dyDescent="0.25">
      <c r="A369" s="125">
        <v>220</v>
      </c>
      <c r="B369" s="192" t="s">
        <v>4924</v>
      </c>
      <c r="C369" s="125" t="s">
        <v>3516</v>
      </c>
      <c r="D369" s="125" t="s">
        <v>385</v>
      </c>
      <c r="E369" s="478">
        <v>0</v>
      </c>
      <c r="F369" s="476">
        <v>20000000</v>
      </c>
      <c r="G369" s="477"/>
    </row>
    <row r="370" spans="1:7" ht="15.75" x14ac:dyDescent="0.25">
      <c r="A370" s="125">
        <v>221</v>
      </c>
      <c r="B370" s="192" t="s">
        <v>4925</v>
      </c>
      <c r="C370" s="125" t="s">
        <v>3309</v>
      </c>
      <c r="D370" s="125" t="s">
        <v>724</v>
      </c>
      <c r="E370" s="478">
        <v>0</v>
      </c>
      <c r="F370" s="476">
        <v>20000000</v>
      </c>
      <c r="G370" s="477"/>
    </row>
    <row r="371" spans="1:7" ht="15.75" x14ac:dyDescent="0.25">
      <c r="A371" s="125">
        <v>222</v>
      </c>
      <c r="B371" s="192" t="s">
        <v>4926</v>
      </c>
      <c r="C371" s="125" t="s">
        <v>3309</v>
      </c>
      <c r="D371" s="125" t="s">
        <v>724</v>
      </c>
      <c r="E371" s="478">
        <v>0</v>
      </c>
      <c r="F371" s="476">
        <v>20000000</v>
      </c>
      <c r="G371" s="477"/>
    </row>
    <row r="372" spans="1:7" ht="15.75" x14ac:dyDescent="0.25">
      <c r="A372" s="125">
        <v>223</v>
      </c>
      <c r="B372" s="192" t="s">
        <v>4927</v>
      </c>
      <c r="C372" s="125" t="s">
        <v>3309</v>
      </c>
      <c r="D372" s="125" t="s">
        <v>712</v>
      </c>
      <c r="E372" s="478">
        <v>0</v>
      </c>
      <c r="F372" s="476">
        <v>20000000</v>
      </c>
      <c r="G372" s="477"/>
    </row>
    <row r="373" spans="1:7" ht="15.75" x14ac:dyDescent="0.25">
      <c r="A373" s="125">
        <v>224</v>
      </c>
      <c r="B373" s="192" t="s">
        <v>4928</v>
      </c>
      <c r="C373" s="125" t="s">
        <v>3309</v>
      </c>
      <c r="D373" s="125" t="s">
        <v>712</v>
      </c>
      <c r="E373" s="478">
        <v>0</v>
      </c>
      <c r="F373" s="476">
        <v>20000000</v>
      </c>
      <c r="G373" s="477"/>
    </row>
    <row r="374" spans="1:7" ht="15.75" x14ac:dyDescent="0.25">
      <c r="A374" s="125">
        <v>225</v>
      </c>
      <c r="B374" s="192" t="s">
        <v>4929</v>
      </c>
      <c r="C374" s="125" t="s">
        <v>3520</v>
      </c>
      <c r="D374" s="125" t="s">
        <v>727</v>
      </c>
      <c r="E374" s="478">
        <v>0</v>
      </c>
      <c r="F374" s="476">
        <v>20000000</v>
      </c>
      <c r="G374" s="477"/>
    </row>
    <row r="375" spans="1:7" ht="15.75" x14ac:dyDescent="0.25">
      <c r="A375" s="125">
        <v>226</v>
      </c>
      <c r="B375" s="192" t="s">
        <v>4930</v>
      </c>
      <c r="C375" s="125" t="s">
        <v>4573</v>
      </c>
      <c r="D375" s="125" t="s">
        <v>712</v>
      </c>
      <c r="E375" s="478">
        <v>0</v>
      </c>
      <c r="F375" s="476">
        <v>20000000</v>
      </c>
      <c r="G375" s="477"/>
    </row>
    <row r="376" spans="1:7" ht="15.75" x14ac:dyDescent="0.25">
      <c r="A376" s="125">
        <v>227</v>
      </c>
      <c r="B376" s="192" t="s">
        <v>4931</v>
      </c>
      <c r="C376" s="125" t="s">
        <v>3419</v>
      </c>
      <c r="D376" s="125" t="s">
        <v>720</v>
      </c>
      <c r="E376" s="478">
        <v>0</v>
      </c>
      <c r="F376" s="476">
        <v>20000000</v>
      </c>
      <c r="G376" s="477"/>
    </row>
    <row r="377" spans="1:7" ht="15.75" x14ac:dyDescent="0.25">
      <c r="A377" s="125">
        <v>228</v>
      </c>
      <c r="B377" s="192" t="s">
        <v>4932</v>
      </c>
      <c r="C377" s="125" t="s">
        <v>3522</v>
      </c>
      <c r="D377" s="125" t="s">
        <v>720</v>
      </c>
      <c r="E377" s="478">
        <v>0</v>
      </c>
      <c r="F377" s="476">
        <v>20000000</v>
      </c>
      <c r="G377" s="477"/>
    </row>
    <row r="378" spans="1:7" ht="15.75" x14ac:dyDescent="0.25">
      <c r="A378" s="125">
        <v>229</v>
      </c>
      <c r="B378" s="192" t="s">
        <v>4933</v>
      </c>
      <c r="C378" s="125" t="s">
        <v>3309</v>
      </c>
      <c r="D378" s="125" t="s">
        <v>4124</v>
      </c>
      <c r="E378" s="478">
        <v>0</v>
      </c>
      <c r="F378" s="476">
        <v>20000000</v>
      </c>
      <c r="G378" s="477"/>
    </row>
    <row r="379" spans="1:7" ht="15.75" x14ac:dyDescent="0.25">
      <c r="A379" s="125">
        <v>230</v>
      </c>
      <c r="B379" s="192" t="s">
        <v>4934</v>
      </c>
      <c r="C379" s="125" t="s">
        <v>3309</v>
      </c>
      <c r="D379" s="125" t="s">
        <v>718</v>
      </c>
      <c r="E379" s="478">
        <v>0</v>
      </c>
      <c r="F379" s="476">
        <v>20000000</v>
      </c>
      <c r="G379" s="477"/>
    </row>
    <row r="380" spans="1:7" ht="15.75" x14ac:dyDescent="0.25">
      <c r="A380" s="125">
        <v>231</v>
      </c>
      <c r="B380" s="192" t="s">
        <v>2328</v>
      </c>
      <c r="C380" s="125" t="s">
        <v>3516</v>
      </c>
      <c r="D380" s="125" t="s">
        <v>1700</v>
      </c>
      <c r="E380" s="478">
        <v>0</v>
      </c>
      <c r="F380" s="476">
        <v>20000000</v>
      </c>
      <c r="G380" s="477"/>
    </row>
    <row r="381" spans="1:7" ht="15.75" x14ac:dyDescent="0.25">
      <c r="A381" s="125">
        <v>232</v>
      </c>
      <c r="B381" s="192" t="s">
        <v>4935</v>
      </c>
      <c r="C381" s="125" t="s">
        <v>3309</v>
      </c>
      <c r="D381" s="125" t="s">
        <v>704</v>
      </c>
      <c r="E381" s="478">
        <v>0</v>
      </c>
      <c r="F381" s="476">
        <v>20000000</v>
      </c>
      <c r="G381" s="477"/>
    </row>
    <row r="382" spans="1:7" ht="15.75" x14ac:dyDescent="0.25">
      <c r="A382" s="125">
        <v>233</v>
      </c>
      <c r="B382" s="192" t="s">
        <v>4936</v>
      </c>
      <c r="C382" s="125" t="s">
        <v>4937</v>
      </c>
      <c r="D382" s="125" t="s">
        <v>704</v>
      </c>
      <c r="E382" s="478"/>
      <c r="F382" s="476">
        <v>20000000</v>
      </c>
      <c r="G382" s="477"/>
    </row>
    <row r="383" spans="1:7" ht="15.75" x14ac:dyDescent="0.25">
      <c r="A383" s="125">
        <v>234</v>
      </c>
      <c r="B383" s="192" t="s">
        <v>4938</v>
      </c>
      <c r="C383" s="125" t="s">
        <v>3309</v>
      </c>
      <c r="D383" s="125" t="s">
        <v>390</v>
      </c>
      <c r="E383" s="478"/>
      <c r="F383" s="476">
        <v>20000000</v>
      </c>
      <c r="G383" s="477"/>
    </row>
    <row r="384" spans="1:7" ht="15.75" x14ac:dyDescent="0.25">
      <c r="A384" s="125">
        <v>235</v>
      </c>
      <c r="B384" s="192" t="s">
        <v>4939</v>
      </c>
      <c r="C384" s="125" t="s">
        <v>3516</v>
      </c>
      <c r="D384" s="125" t="s">
        <v>718</v>
      </c>
      <c r="E384" s="478"/>
      <c r="F384" s="476">
        <v>20000000</v>
      </c>
      <c r="G384" s="477"/>
    </row>
    <row r="385" spans="1:7" ht="15.75" x14ac:dyDescent="0.25">
      <c r="A385" s="36" t="s">
        <v>1326</v>
      </c>
      <c r="B385" s="128" t="s">
        <v>4578</v>
      </c>
      <c r="C385" s="128"/>
      <c r="D385" s="125"/>
      <c r="E385" s="485">
        <f>SUM(E386:E401)</f>
        <v>160000000</v>
      </c>
      <c r="F385" s="485">
        <f>SUM(F386:F401)</f>
        <v>240000000</v>
      </c>
      <c r="G385" s="477"/>
    </row>
    <row r="386" spans="1:7" ht="15.75" x14ac:dyDescent="0.25">
      <c r="A386" s="125">
        <v>236</v>
      </c>
      <c r="B386" s="192" t="s">
        <v>4940</v>
      </c>
      <c r="C386" s="125" t="s">
        <v>3309</v>
      </c>
      <c r="D386" s="125" t="s">
        <v>4941</v>
      </c>
      <c r="E386" s="476">
        <v>40000000</v>
      </c>
      <c r="F386" s="478">
        <v>0</v>
      </c>
      <c r="G386" s="477"/>
    </row>
    <row r="387" spans="1:7" ht="15.75" x14ac:dyDescent="0.25">
      <c r="A387" s="125">
        <v>237</v>
      </c>
      <c r="B387" s="192" t="s">
        <v>4942</v>
      </c>
      <c r="C387" s="125" t="s">
        <v>3520</v>
      </c>
      <c r="D387" s="125" t="s">
        <v>4943</v>
      </c>
      <c r="E387" s="476">
        <v>40000000</v>
      </c>
      <c r="F387" s="478">
        <v>0</v>
      </c>
      <c r="G387" s="477"/>
    </row>
    <row r="388" spans="1:7" ht="15.75" x14ac:dyDescent="0.25">
      <c r="A388" s="125">
        <v>238</v>
      </c>
      <c r="B388" s="192" t="s">
        <v>4944</v>
      </c>
      <c r="C388" s="125" t="s">
        <v>4573</v>
      </c>
      <c r="D388" s="125" t="s">
        <v>4945</v>
      </c>
      <c r="E388" s="476">
        <v>40000000</v>
      </c>
      <c r="F388" s="478">
        <v>0</v>
      </c>
      <c r="G388" s="477"/>
    </row>
    <row r="389" spans="1:7" ht="15.75" x14ac:dyDescent="0.25">
      <c r="A389" s="125">
        <v>239</v>
      </c>
      <c r="B389" s="192" t="s">
        <v>4946</v>
      </c>
      <c r="C389" s="125" t="s">
        <v>3309</v>
      </c>
      <c r="D389" s="125" t="s">
        <v>815</v>
      </c>
      <c r="E389" s="476">
        <v>40000000</v>
      </c>
      <c r="F389" s="478">
        <v>0</v>
      </c>
      <c r="G389" s="477"/>
    </row>
    <row r="390" spans="1:7" ht="15.75" x14ac:dyDescent="0.25">
      <c r="A390" s="125">
        <v>240</v>
      </c>
      <c r="B390" s="192" t="s">
        <v>4947</v>
      </c>
      <c r="C390" s="125" t="s">
        <v>3536</v>
      </c>
      <c r="D390" s="125" t="s">
        <v>4945</v>
      </c>
      <c r="E390" s="478">
        <v>0</v>
      </c>
      <c r="F390" s="476">
        <v>20000000</v>
      </c>
      <c r="G390" s="477"/>
    </row>
    <row r="391" spans="1:7" ht="15.75" x14ac:dyDescent="0.25">
      <c r="A391" s="125">
        <v>241</v>
      </c>
      <c r="B391" s="192" t="s">
        <v>4948</v>
      </c>
      <c r="C391" s="125" t="s">
        <v>3520</v>
      </c>
      <c r="D391" s="125" t="s">
        <v>4949</v>
      </c>
      <c r="E391" s="478">
        <v>0</v>
      </c>
      <c r="F391" s="476">
        <v>20000000</v>
      </c>
      <c r="G391" s="477"/>
    </row>
    <row r="392" spans="1:7" ht="15.75" x14ac:dyDescent="0.25">
      <c r="A392" s="125">
        <v>242</v>
      </c>
      <c r="B392" s="192" t="s">
        <v>4950</v>
      </c>
      <c r="C392" s="125" t="s">
        <v>3516</v>
      </c>
      <c r="D392" s="125" t="s">
        <v>4949</v>
      </c>
      <c r="E392" s="478">
        <v>0</v>
      </c>
      <c r="F392" s="476">
        <v>20000000</v>
      </c>
      <c r="G392" s="477"/>
    </row>
    <row r="393" spans="1:7" ht="15.75" x14ac:dyDescent="0.25">
      <c r="A393" s="125">
        <v>243</v>
      </c>
      <c r="B393" s="192" t="s">
        <v>4951</v>
      </c>
      <c r="C393" s="125" t="s">
        <v>3309</v>
      </c>
      <c r="D393" s="125" t="s">
        <v>4949</v>
      </c>
      <c r="E393" s="478"/>
      <c r="F393" s="476">
        <v>20000000</v>
      </c>
      <c r="G393" s="477"/>
    </row>
    <row r="394" spans="1:7" ht="15.75" x14ac:dyDescent="0.25">
      <c r="A394" s="125">
        <v>244</v>
      </c>
      <c r="B394" s="192" t="s">
        <v>4952</v>
      </c>
      <c r="C394" s="125" t="s">
        <v>3520</v>
      </c>
      <c r="D394" s="125" t="s">
        <v>4945</v>
      </c>
      <c r="E394" s="478">
        <v>0</v>
      </c>
      <c r="F394" s="476">
        <v>20000000</v>
      </c>
      <c r="G394" s="477"/>
    </row>
    <row r="395" spans="1:7" ht="15.75" x14ac:dyDescent="0.25">
      <c r="A395" s="125">
        <v>245</v>
      </c>
      <c r="B395" s="192" t="s">
        <v>4953</v>
      </c>
      <c r="C395" s="125" t="s">
        <v>3309</v>
      </c>
      <c r="D395" s="125" t="s">
        <v>4954</v>
      </c>
      <c r="E395" s="478">
        <v>0</v>
      </c>
      <c r="F395" s="476">
        <v>20000000</v>
      </c>
      <c r="G395" s="477"/>
    </row>
    <row r="396" spans="1:7" ht="15.75" x14ac:dyDescent="0.25">
      <c r="A396" s="125">
        <v>246</v>
      </c>
      <c r="B396" s="192" t="s">
        <v>4955</v>
      </c>
      <c r="C396" s="125" t="s">
        <v>3520</v>
      </c>
      <c r="D396" s="125" t="s">
        <v>4956</v>
      </c>
      <c r="E396" s="478">
        <v>0</v>
      </c>
      <c r="F396" s="476">
        <v>20000000</v>
      </c>
      <c r="G396" s="477"/>
    </row>
    <row r="397" spans="1:7" ht="15.75" x14ac:dyDescent="0.25">
      <c r="A397" s="125">
        <v>247</v>
      </c>
      <c r="B397" s="192" t="s">
        <v>4957</v>
      </c>
      <c r="C397" s="125" t="s">
        <v>1957</v>
      </c>
      <c r="D397" s="125" t="s">
        <v>4958</v>
      </c>
      <c r="E397" s="478">
        <v>0</v>
      </c>
      <c r="F397" s="476">
        <v>20000000</v>
      </c>
      <c r="G397" s="477"/>
    </row>
    <row r="398" spans="1:7" ht="15.75" x14ac:dyDescent="0.25">
      <c r="A398" s="125">
        <v>248</v>
      </c>
      <c r="B398" s="192" t="s">
        <v>4959</v>
      </c>
      <c r="C398" s="125" t="s">
        <v>3516</v>
      </c>
      <c r="D398" s="125" t="s">
        <v>4960</v>
      </c>
      <c r="E398" s="478">
        <v>0</v>
      </c>
      <c r="F398" s="476">
        <v>20000000</v>
      </c>
      <c r="G398" s="477"/>
    </row>
    <row r="399" spans="1:7" ht="15.75" x14ac:dyDescent="0.25">
      <c r="A399" s="125">
        <v>249</v>
      </c>
      <c r="B399" s="192" t="s">
        <v>4961</v>
      </c>
      <c r="C399" s="125" t="s">
        <v>3309</v>
      </c>
      <c r="D399" s="125" t="s">
        <v>4949</v>
      </c>
      <c r="E399" s="478"/>
      <c r="F399" s="476">
        <v>20000000</v>
      </c>
      <c r="G399" s="477"/>
    </row>
    <row r="400" spans="1:7" ht="15.75" x14ac:dyDescent="0.25">
      <c r="A400" s="125">
        <v>250</v>
      </c>
      <c r="B400" s="192" t="s">
        <v>4962</v>
      </c>
      <c r="C400" s="125" t="s">
        <v>4749</v>
      </c>
      <c r="D400" s="125" t="s">
        <v>4949</v>
      </c>
      <c r="E400" s="478">
        <v>0</v>
      </c>
      <c r="F400" s="476">
        <v>20000000</v>
      </c>
      <c r="G400" s="477" t="s">
        <v>1914</v>
      </c>
    </row>
    <row r="401" spans="1:7" ht="15.75" x14ac:dyDescent="0.25">
      <c r="A401" s="125">
        <v>251</v>
      </c>
      <c r="B401" s="192" t="s">
        <v>4963</v>
      </c>
      <c r="C401" s="125" t="s">
        <v>4964</v>
      </c>
      <c r="D401" s="125" t="s">
        <v>4965</v>
      </c>
      <c r="E401" s="478"/>
      <c r="F401" s="476">
        <v>20000000</v>
      </c>
      <c r="G401" s="477"/>
    </row>
    <row r="402" spans="1:7" ht="15.75" x14ac:dyDescent="0.25">
      <c r="A402" s="36" t="s">
        <v>1328</v>
      </c>
      <c r="B402" s="198" t="s">
        <v>4588</v>
      </c>
      <c r="C402" s="486"/>
      <c r="D402" s="125"/>
      <c r="E402" s="485">
        <f>SUM(E403:E408)</f>
        <v>160000000</v>
      </c>
      <c r="F402" s="485">
        <f>SUM(F403:F408)</f>
        <v>40000000</v>
      </c>
      <c r="G402" s="50"/>
    </row>
    <row r="403" spans="1:7" ht="15.75" x14ac:dyDescent="0.25">
      <c r="A403" s="125">
        <v>252</v>
      </c>
      <c r="B403" s="192" t="s">
        <v>546</v>
      </c>
      <c r="C403" s="125" t="s">
        <v>3309</v>
      </c>
      <c r="D403" s="125" t="s">
        <v>4966</v>
      </c>
      <c r="E403" s="476">
        <v>40000000</v>
      </c>
      <c r="F403" s="478">
        <v>0</v>
      </c>
      <c r="G403" s="477"/>
    </row>
    <row r="404" spans="1:7" ht="15.75" x14ac:dyDescent="0.25">
      <c r="A404" s="125">
        <v>253</v>
      </c>
      <c r="B404" s="192" t="s">
        <v>4967</v>
      </c>
      <c r="C404" s="125" t="s">
        <v>3309</v>
      </c>
      <c r="D404" s="125" t="s">
        <v>576</v>
      </c>
      <c r="E404" s="476">
        <v>40000000</v>
      </c>
      <c r="F404" s="478"/>
      <c r="G404" s="477"/>
    </row>
    <row r="405" spans="1:7" ht="15.75" x14ac:dyDescent="0.25">
      <c r="A405" s="125">
        <v>254</v>
      </c>
      <c r="B405" s="192" t="s">
        <v>4968</v>
      </c>
      <c r="C405" s="125" t="s">
        <v>3516</v>
      </c>
      <c r="D405" s="125" t="s">
        <v>576</v>
      </c>
      <c r="E405" s="478">
        <v>0</v>
      </c>
      <c r="F405" s="476">
        <v>20000000</v>
      </c>
      <c r="G405" s="477"/>
    </row>
    <row r="406" spans="1:7" ht="15.75" x14ac:dyDescent="0.25">
      <c r="A406" s="125">
        <v>255</v>
      </c>
      <c r="B406" s="192" t="s">
        <v>4969</v>
      </c>
      <c r="C406" s="125" t="s">
        <v>1957</v>
      </c>
      <c r="D406" s="125" t="s">
        <v>4970</v>
      </c>
      <c r="E406" s="478">
        <v>0</v>
      </c>
      <c r="F406" s="476">
        <v>20000000</v>
      </c>
      <c r="G406" s="477"/>
    </row>
    <row r="407" spans="1:7" ht="15.75" x14ac:dyDescent="0.25">
      <c r="A407" s="125">
        <v>256</v>
      </c>
      <c r="B407" s="192" t="s">
        <v>4971</v>
      </c>
      <c r="C407" s="125" t="s">
        <v>3522</v>
      </c>
      <c r="D407" s="125" t="s">
        <v>4972</v>
      </c>
      <c r="E407" s="476">
        <v>40000000</v>
      </c>
      <c r="F407" s="478"/>
      <c r="G407" s="477"/>
    </row>
    <row r="408" spans="1:7" ht="15.75" x14ac:dyDescent="0.25">
      <c r="A408" s="125">
        <v>257</v>
      </c>
      <c r="B408" s="192" t="s">
        <v>4973</v>
      </c>
      <c r="C408" s="125" t="s">
        <v>1957</v>
      </c>
      <c r="D408" s="125" t="s">
        <v>4974</v>
      </c>
      <c r="E408" s="476">
        <v>40000000</v>
      </c>
      <c r="F408" s="478"/>
      <c r="G408" s="477"/>
    </row>
    <row r="409" spans="1:7" ht="15.75" x14ac:dyDescent="0.25">
      <c r="A409" s="36" t="s">
        <v>1330</v>
      </c>
      <c r="B409" s="198" t="s">
        <v>4596</v>
      </c>
      <c r="C409" s="486"/>
      <c r="D409" s="125"/>
      <c r="E409" s="485">
        <f>SUM(E410:E446)</f>
        <v>200000000</v>
      </c>
      <c r="F409" s="485">
        <f>SUM(F410:F446)</f>
        <v>640000000</v>
      </c>
      <c r="G409" s="50"/>
    </row>
    <row r="410" spans="1:7" ht="15.75" x14ac:dyDescent="0.25">
      <c r="A410" s="125">
        <v>258</v>
      </c>
      <c r="B410" s="192" t="s">
        <v>4975</v>
      </c>
      <c r="C410" s="125" t="s">
        <v>3516</v>
      </c>
      <c r="D410" s="125" t="s">
        <v>121</v>
      </c>
      <c r="E410" s="476">
        <v>40000000</v>
      </c>
      <c r="F410" s="478">
        <v>0</v>
      </c>
      <c r="G410" s="477"/>
    </row>
    <row r="411" spans="1:7" ht="15.75" x14ac:dyDescent="0.25">
      <c r="A411" s="125">
        <v>259</v>
      </c>
      <c r="B411" s="192" t="s">
        <v>4976</v>
      </c>
      <c r="C411" s="125" t="s">
        <v>3520</v>
      </c>
      <c r="D411" s="125" t="s">
        <v>576</v>
      </c>
      <c r="E411" s="476">
        <v>40000000</v>
      </c>
      <c r="F411" s="478">
        <v>0</v>
      </c>
      <c r="G411" s="477"/>
    </row>
    <row r="412" spans="1:7" ht="15.75" x14ac:dyDescent="0.25">
      <c r="A412" s="125">
        <v>260</v>
      </c>
      <c r="B412" s="192" t="s">
        <v>4977</v>
      </c>
      <c r="C412" s="125" t="s">
        <v>3516</v>
      </c>
      <c r="D412" s="125" t="s">
        <v>4978</v>
      </c>
      <c r="E412" s="476">
        <v>40000000</v>
      </c>
      <c r="F412" s="478">
        <v>0</v>
      </c>
      <c r="G412" s="477"/>
    </row>
    <row r="413" spans="1:7" ht="15.75" x14ac:dyDescent="0.25">
      <c r="A413" s="125">
        <v>261</v>
      </c>
      <c r="B413" s="192" t="s">
        <v>4979</v>
      </c>
      <c r="C413" s="125" t="s">
        <v>3309</v>
      </c>
      <c r="D413" s="125" t="s">
        <v>4980</v>
      </c>
      <c r="E413" s="478"/>
      <c r="F413" s="476">
        <v>20000000</v>
      </c>
      <c r="G413" s="477"/>
    </row>
    <row r="414" spans="1:7" ht="15.75" x14ac:dyDescent="0.25">
      <c r="A414" s="125">
        <v>262</v>
      </c>
      <c r="B414" s="192" t="s">
        <v>4981</v>
      </c>
      <c r="C414" s="125" t="s">
        <v>3522</v>
      </c>
      <c r="D414" s="125" t="s">
        <v>576</v>
      </c>
      <c r="E414" s="476">
        <v>40000000</v>
      </c>
      <c r="F414" s="478">
        <v>0</v>
      </c>
      <c r="G414" s="477"/>
    </row>
    <row r="415" spans="1:7" ht="15.75" x14ac:dyDescent="0.25">
      <c r="A415" s="125">
        <v>263</v>
      </c>
      <c r="B415" s="192" t="s">
        <v>4982</v>
      </c>
      <c r="C415" s="125" t="s">
        <v>3520</v>
      </c>
      <c r="D415" s="125" t="s">
        <v>4983</v>
      </c>
      <c r="E415" s="476">
        <v>40000000</v>
      </c>
      <c r="F415" s="478">
        <v>0</v>
      </c>
      <c r="G415" s="477"/>
    </row>
    <row r="416" spans="1:7" ht="15.75" x14ac:dyDescent="0.25">
      <c r="A416" s="125">
        <v>264</v>
      </c>
      <c r="B416" s="192" t="s">
        <v>4984</v>
      </c>
      <c r="C416" s="125" t="s">
        <v>3309</v>
      </c>
      <c r="D416" s="125" t="s">
        <v>121</v>
      </c>
      <c r="E416" s="478">
        <v>0</v>
      </c>
      <c r="F416" s="476">
        <v>20000000</v>
      </c>
      <c r="G416" s="477"/>
    </row>
    <row r="417" spans="1:7" ht="15.75" x14ac:dyDescent="0.25">
      <c r="A417" s="125">
        <v>265</v>
      </c>
      <c r="B417" s="192" t="s">
        <v>4985</v>
      </c>
      <c r="C417" s="125" t="s">
        <v>3520</v>
      </c>
      <c r="D417" s="125" t="s">
        <v>121</v>
      </c>
      <c r="E417" s="478">
        <v>0</v>
      </c>
      <c r="F417" s="476">
        <v>20000000</v>
      </c>
      <c r="G417" s="477"/>
    </row>
    <row r="418" spans="1:7" ht="15.75" x14ac:dyDescent="0.25">
      <c r="A418" s="125">
        <v>266</v>
      </c>
      <c r="B418" s="192" t="s">
        <v>4986</v>
      </c>
      <c r="C418" s="125" t="s">
        <v>3520</v>
      </c>
      <c r="D418" s="125" t="s">
        <v>121</v>
      </c>
      <c r="E418" s="478">
        <v>0</v>
      </c>
      <c r="F418" s="476">
        <v>20000000</v>
      </c>
      <c r="G418" s="477"/>
    </row>
    <row r="419" spans="1:7" ht="15.75" x14ac:dyDescent="0.25">
      <c r="A419" s="125">
        <v>267</v>
      </c>
      <c r="B419" s="192" t="s">
        <v>4987</v>
      </c>
      <c r="C419" s="125" t="s">
        <v>3516</v>
      </c>
      <c r="D419" s="125" t="s">
        <v>121</v>
      </c>
      <c r="E419" s="478">
        <v>0</v>
      </c>
      <c r="F419" s="476">
        <v>20000000</v>
      </c>
      <c r="G419" s="477"/>
    </row>
    <row r="420" spans="1:7" ht="15.75" x14ac:dyDescent="0.25">
      <c r="A420" s="125">
        <v>268</v>
      </c>
      <c r="B420" s="192" t="s">
        <v>4988</v>
      </c>
      <c r="C420" s="125" t="s">
        <v>3309</v>
      </c>
      <c r="D420" s="125" t="s">
        <v>121</v>
      </c>
      <c r="E420" s="478">
        <v>0</v>
      </c>
      <c r="F420" s="476">
        <v>20000000</v>
      </c>
      <c r="G420" s="477"/>
    </row>
    <row r="421" spans="1:7" ht="15.75" x14ac:dyDescent="0.25">
      <c r="A421" s="125">
        <v>269</v>
      </c>
      <c r="B421" s="192" t="s">
        <v>4989</v>
      </c>
      <c r="C421" s="125" t="s">
        <v>3520</v>
      </c>
      <c r="D421" s="125" t="s">
        <v>4990</v>
      </c>
      <c r="E421" s="478">
        <v>0</v>
      </c>
      <c r="F421" s="476">
        <v>20000000</v>
      </c>
      <c r="G421" s="477"/>
    </row>
    <row r="422" spans="1:7" ht="15.75" x14ac:dyDescent="0.25">
      <c r="A422" s="125">
        <v>270</v>
      </c>
      <c r="B422" s="192" t="s">
        <v>4991</v>
      </c>
      <c r="C422" s="125" t="s">
        <v>3309</v>
      </c>
      <c r="D422" s="125" t="s">
        <v>4992</v>
      </c>
      <c r="E422" s="478">
        <v>0</v>
      </c>
      <c r="F422" s="476">
        <v>20000000</v>
      </c>
      <c r="G422" s="477"/>
    </row>
    <row r="423" spans="1:7" ht="15.75" x14ac:dyDescent="0.25">
      <c r="A423" s="125">
        <v>271</v>
      </c>
      <c r="B423" s="192" t="s">
        <v>4993</v>
      </c>
      <c r="C423" s="125" t="s">
        <v>3309</v>
      </c>
      <c r="D423" s="125" t="s">
        <v>576</v>
      </c>
      <c r="E423" s="478">
        <v>0</v>
      </c>
      <c r="F423" s="476">
        <v>20000000</v>
      </c>
      <c r="G423" s="477"/>
    </row>
    <row r="424" spans="1:7" ht="15.75" x14ac:dyDescent="0.25">
      <c r="A424" s="125">
        <v>272</v>
      </c>
      <c r="B424" s="192" t="s">
        <v>4994</v>
      </c>
      <c r="C424" s="125" t="s">
        <v>3309</v>
      </c>
      <c r="D424" s="125" t="s">
        <v>576</v>
      </c>
      <c r="E424" s="478">
        <v>0</v>
      </c>
      <c r="F424" s="476">
        <v>20000000</v>
      </c>
      <c r="G424" s="477"/>
    </row>
    <row r="425" spans="1:7" ht="15.75" x14ac:dyDescent="0.25">
      <c r="A425" s="125">
        <v>273</v>
      </c>
      <c r="B425" s="192" t="s">
        <v>26</v>
      </c>
      <c r="C425" s="125" t="s">
        <v>3516</v>
      </c>
      <c r="D425" s="125" t="s">
        <v>576</v>
      </c>
      <c r="E425" s="478">
        <v>0</v>
      </c>
      <c r="F425" s="476">
        <v>20000000</v>
      </c>
      <c r="G425" s="477"/>
    </row>
    <row r="426" spans="1:7" ht="15.75" x14ac:dyDescent="0.25">
      <c r="A426" s="125">
        <v>274</v>
      </c>
      <c r="B426" s="192" t="s">
        <v>4995</v>
      </c>
      <c r="C426" s="125" t="s">
        <v>3309</v>
      </c>
      <c r="D426" s="125" t="s">
        <v>891</v>
      </c>
      <c r="E426" s="478">
        <v>0</v>
      </c>
      <c r="F426" s="476">
        <v>20000000</v>
      </c>
      <c r="G426" s="477"/>
    </row>
    <row r="427" spans="1:7" ht="15.75" x14ac:dyDescent="0.25">
      <c r="A427" s="125">
        <v>275</v>
      </c>
      <c r="B427" s="192" t="s">
        <v>4996</v>
      </c>
      <c r="C427" s="125" t="s">
        <v>3522</v>
      </c>
      <c r="D427" s="125" t="s">
        <v>4978</v>
      </c>
      <c r="E427" s="478">
        <v>0</v>
      </c>
      <c r="F427" s="476">
        <v>20000000</v>
      </c>
      <c r="G427" s="477"/>
    </row>
    <row r="428" spans="1:7" ht="15.75" x14ac:dyDescent="0.25">
      <c r="A428" s="125">
        <v>276</v>
      </c>
      <c r="B428" s="192" t="s">
        <v>4997</v>
      </c>
      <c r="C428" s="125" t="s">
        <v>3522</v>
      </c>
      <c r="D428" s="125" t="s">
        <v>4998</v>
      </c>
      <c r="E428" s="478">
        <v>0</v>
      </c>
      <c r="F428" s="476">
        <v>20000000</v>
      </c>
      <c r="G428" s="477"/>
    </row>
    <row r="429" spans="1:7" ht="15.75" x14ac:dyDescent="0.25">
      <c r="A429" s="125">
        <v>277</v>
      </c>
      <c r="B429" s="192" t="s">
        <v>4999</v>
      </c>
      <c r="C429" s="125" t="s">
        <v>3522</v>
      </c>
      <c r="D429" s="125" t="s">
        <v>576</v>
      </c>
      <c r="E429" s="478">
        <v>0</v>
      </c>
      <c r="F429" s="476">
        <v>20000000</v>
      </c>
      <c r="G429" s="477"/>
    </row>
    <row r="430" spans="1:7" ht="15.75" x14ac:dyDescent="0.25">
      <c r="A430" s="125">
        <v>278</v>
      </c>
      <c r="B430" s="192" t="s">
        <v>5000</v>
      </c>
      <c r="C430" s="125" t="s">
        <v>3520</v>
      </c>
      <c r="D430" s="125" t="s">
        <v>5001</v>
      </c>
      <c r="E430" s="478">
        <v>0</v>
      </c>
      <c r="F430" s="476">
        <v>20000000</v>
      </c>
      <c r="G430" s="477"/>
    </row>
    <row r="431" spans="1:7" ht="15.75" x14ac:dyDescent="0.25">
      <c r="A431" s="125">
        <v>279</v>
      </c>
      <c r="B431" s="192" t="s">
        <v>5002</v>
      </c>
      <c r="C431" s="125" t="s">
        <v>3309</v>
      </c>
      <c r="D431" s="125" t="s">
        <v>5003</v>
      </c>
      <c r="E431" s="478">
        <v>0</v>
      </c>
      <c r="F431" s="476">
        <v>20000000</v>
      </c>
      <c r="G431" s="477"/>
    </row>
    <row r="432" spans="1:7" ht="15.75" x14ac:dyDescent="0.25">
      <c r="A432" s="125">
        <v>280</v>
      </c>
      <c r="B432" s="192" t="s">
        <v>5004</v>
      </c>
      <c r="C432" s="125" t="s">
        <v>4573</v>
      </c>
      <c r="D432" s="125" t="s">
        <v>576</v>
      </c>
      <c r="E432" s="478">
        <v>0</v>
      </c>
      <c r="F432" s="476">
        <v>20000000</v>
      </c>
      <c r="G432" s="477"/>
    </row>
    <row r="433" spans="1:7" ht="15.75" x14ac:dyDescent="0.25">
      <c r="A433" s="125">
        <v>281</v>
      </c>
      <c r="B433" s="192" t="s">
        <v>5005</v>
      </c>
      <c r="C433" s="125" t="s">
        <v>4573</v>
      </c>
      <c r="D433" s="125" t="s">
        <v>5006</v>
      </c>
      <c r="E433" s="478">
        <v>0</v>
      </c>
      <c r="F433" s="476">
        <v>20000000</v>
      </c>
      <c r="G433" s="477"/>
    </row>
    <row r="434" spans="1:7" ht="15.75" x14ac:dyDescent="0.25">
      <c r="A434" s="125">
        <v>282</v>
      </c>
      <c r="B434" s="192" t="s">
        <v>5007</v>
      </c>
      <c r="C434" s="125" t="s">
        <v>4573</v>
      </c>
      <c r="D434" s="125" t="s">
        <v>5001</v>
      </c>
      <c r="E434" s="478">
        <v>0</v>
      </c>
      <c r="F434" s="476">
        <v>20000000</v>
      </c>
      <c r="G434" s="477"/>
    </row>
    <row r="435" spans="1:7" ht="15.75" x14ac:dyDescent="0.25">
      <c r="A435" s="125">
        <v>283</v>
      </c>
      <c r="B435" s="192" t="s">
        <v>5008</v>
      </c>
      <c r="C435" s="125" t="s">
        <v>4749</v>
      </c>
      <c r="D435" s="125" t="s">
        <v>4998</v>
      </c>
      <c r="E435" s="478">
        <v>0</v>
      </c>
      <c r="F435" s="476">
        <v>20000000</v>
      </c>
      <c r="G435" s="477" t="s">
        <v>1914</v>
      </c>
    </row>
    <row r="436" spans="1:7" ht="15.75" x14ac:dyDescent="0.25">
      <c r="A436" s="125">
        <v>284</v>
      </c>
      <c r="B436" s="192" t="s">
        <v>1458</v>
      </c>
      <c r="C436" s="125" t="s">
        <v>3520</v>
      </c>
      <c r="D436" s="125" t="s">
        <v>576</v>
      </c>
      <c r="E436" s="478">
        <v>0</v>
      </c>
      <c r="F436" s="476">
        <v>20000000</v>
      </c>
      <c r="G436" s="477"/>
    </row>
    <row r="437" spans="1:7" ht="15.75" x14ac:dyDescent="0.25">
      <c r="A437" s="125">
        <v>285</v>
      </c>
      <c r="B437" s="192" t="s">
        <v>5009</v>
      </c>
      <c r="C437" s="125" t="s">
        <v>3516</v>
      </c>
      <c r="D437" s="125" t="s">
        <v>576</v>
      </c>
      <c r="E437" s="478">
        <v>0</v>
      </c>
      <c r="F437" s="476">
        <v>20000000</v>
      </c>
      <c r="G437" s="477"/>
    </row>
    <row r="438" spans="1:7" ht="18" customHeight="1" x14ac:dyDescent="0.25">
      <c r="A438" s="125">
        <v>286</v>
      </c>
      <c r="B438" s="192" t="s">
        <v>5010</v>
      </c>
      <c r="C438" s="125" t="s">
        <v>4749</v>
      </c>
      <c r="D438" s="125" t="s">
        <v>4998</v>
      </c>
      <c r="E438" s="478">
        <v>0</v>
      </c>
      <c r="F438" s="476">
        <v>20000000</v>
      </c>
      <c r="G438" s="477" t="s">
        <v>1914</v>
      </c>
    </row>
    <row r="439" spans="1:7" ht="15.75" x14ac:dyDescent="0.25">
      <c r="A439" s="125">
        <v>287</v>
      </c>
      <c r="B439" s="192" t="s">
        <v>5011</v>
      </c>
      <c r="C439" s="125" t="s">
        <v>3522</v>
      </c>
      <c r="D439" s="125" t="s">
        <v>4998</v>
      </c>
      <c r="E439" s="478">
        <v>0</v>
      </c>
      <c r="F439" s="476">
        <v>20000000</v>
      </c>
      <c r="G439" s="477"/>
    </row>
    <row r="440" spans="1:7" ht="15.75" x14ac:dyDescent="0.25">
      <c r="A440" s="125">
        <v>288</v>
      </c>
      <c r="B440" s="192" t="s">
        <v>1064</v>
      </c>
      <c r="C440" s="125" t="s">
        <v>3309</v>
      </c>
      <c r="D440" s="125" t="s">
        <v>4998</v>
      </c>
      <c r="E440" s="478">
        <v>0</v>
      </c>
      <c r="F440" s="476">
        <v>20000000</v>
      </c>
      <c r="G440" s="477"/>
    </row>
    <row r="441" spans="1:7" ht="15.75" x14ac:dyDescent="0.25">
      <c r="A441" s="125">
        <v>289</v>
      </c>
      <c r="B441" s="192" t="s">
        <v>5012</v>
      </c>
      <c r="C441" s="125" t="s">
        <v>3522</v>
      </c>
      <c r="D441" s="125" t="s">
        <v>4998</v>
      </c>
      <c r="E441" s="478">
        <v>0</v>
      </c>
      <c r="F441" s="476">
        <v>20000000</v>
      </c>
      <c r="G441" s="477"/>
    </row>
    <row r="442" spans="1:7" ht="15.75" x14ac:dyDescent="0.25">
      <c r="A442" s="125">
        <v>290</v>
      </c>
      <c r="B442" s="192" t="s">
        <v>5013</v>
      </c>
      <c r="C442" s="125" t="s">
        <v>3522</v>
      </c>
      <c r="D442" s="125" t="s">
        <v>4998</v>
      </c>
      <c r="E442" s="478">
        <v>0</v>
      </c>
      <c r="F442" s="476">
        <v>20000000</v>
      </c>
      <c r="G442" s="477"/>
    </row>
    <row r="443" spans="1:7" ht="15.75" x14ac:dyDescent="0.25">
      <c r="A443" s="125">
        <v>291</v>
      </c>
      <c r="B443" s="192" t="s">
        <v>5014</v>
      </c>
      <c r="C443" s="125" t="s">
        <v>3522</v>
      </c>
      <c r="D443" s="125" t="s">
        <v>5015</v>
      </c>
      <c r="E443" s="478">
        <v>0</v>
      </c>
      <c r="F443" s="476">
        <v>20000000</v>
      </c>
      <c r="G443" s="477"/>
    </row>
    <row r="444" spans="1:7" ht="15.75" x14ac:dyDescent="0.25">
      <c r="A444" s="125">
        <v>292</v>
      </c>
      <c r="B444" s="192" t="s">
        <v>5016</v>
      </c>
      <c r="C444" s="125" t="s">
        <v>3309</v>
      </c>
      <c r="D444" s="125" t="s">
        <v>5015</v>
      </c>
      <c r="E444" s="478">
        <v>0</v>
      </c>
      <c r="F444" s="476">
        <v>20000000</v>
      </c>
      <c r="G444" s="477"/>
    </row>
    <row r="445" spans="1:7" ht="15.75" x14ac:dyDescent="0.25">
      <c r="A445" s="125">
        <v>293</v>
      </c>
      <c r="B445" s="192" t="s">
        <v>5017</v>
      </c>
      <c r="C445" s="125" t="s">
        <v>3520</v>
      </c>
      <c r="D445" s="125" t="s">
        <v>5015</v>
      </c>
      <c r="E445" s="478">
        <v>0</v>
      </c>
      <c r="F445" s="476">
        <v>20000000</v>
      </c>
      <c r="G445" s="477"/>
    </row>
    <row r="446" spans="1:7" ht="15.75" x14ac:dyDescent="0.25">
      <c r="A446" s="125">
        <v>294</v>
      </c>
      <c r="B446" s="192" t="s">
        <v>5018</v>
      </c>
      <c r="C446" s="125" t="s">
        <v>4573</v>
      </c>
      <c r="D446" s="125" t="s">
        <v>5003</v>
      </c>
      <c r="E446" s="478">
        <v>0</v>
      </c>
      <c r="F446" s="476">
        <v>20000000</v>
      </c>
      <c r="G446" s="477"/>
    </row>
    <row r="447" spans="1:7" ht="15.75" x14ac:dyDescent="0.25">
      <c r="A447" s="36" t="s">
        <v>1332</v>
      </c>
      <c r="B447" s="198" t="s">
        <v>4599</v>
      </c>
      <c r="C447" s="125"/>
      <c r="D447" s="125"/>
      <c r="E447" s="485">
        <f>SUM(E448:E494)</f>
        <v>600000000</v>
      </c>
      <c r="F447" s="485">
        <f>SUM(F448:F494)</f>
        <v>640000000</v>
      </c>
      <c r="G447" s="477"/>
    </row>
    <row r="448" spans="1:7" ht="15.75" x14ac:dyDescent="0.25">
      <c r="A448" s="125">
        <v>295</v>
      </c>
      <c r="B448" s="192" t="s">
        <v>5019</v>
      </c>
      <c r="C448" s="125" t="s">
        <v>1957</v>
      </c>
      <c r="D448" s="125" t="s">
        <v>5020</v>
      </c>
      <c r="E448" s="476">
        <v>40000000</v>
      </c>
      <c r="F448" s="478">
        <v>0</v>
      </c>
      <c r="G448" s="477"/>
    </row>
    <row r="449" spans="1:7" ht="15.75" x14ac:dyDescent="0.25">
      <c r="A449" s="125">
        <v>296</v>
      </c>
      <c r="B449" s="192" t="s">
        <v>5021</v>
      </c>
      <c r="C449" s="125" t="s">
        <v>1957</v>
      </c>
      <c r="D449" s="125" t="s">
        <v>5022</v>
      </c>
      <c r="E449" s="476">
        <v>40000000</v>
      </c>
      <c r="F449" s="478">
        <v>0</v>
      </c>
      <c r="G449" s="477"/>
    </row>
    <row r="450" spans="1:7" ht="15.75" x14ac:dyDescent="0.25">
      <c r="A450" s="125">
        <v>297</v>
      </c>
      <c r="B450" s="192" t="s">
        <v>5023</v>
      </c>
      <c r="C450" s="125" t="s">
        <v>3520</v>
      </c>
      <c r="D450" s="125" t="s">
        <v>5024</v>
      </c>
      <c r="E450" s="476">
        <v>40000000</v>
      </c>
      <c r="F450" s="478">
        <v>0</v>
      </c>
      <c r="G450" s="477"/>
    </row>
    <row r="451" spans="1:7" ht="15.75" x14ac:dyDescent="0.25">
      <c r="A451" s="125">
        <v>298</v>
      </c>
      <c r="B451" s="192" t="s">
        <v>5025</v>
      </c>
      <c r="C451" s="125" t="s">
        <v>3309</v>
      </c>
      <c r="D451" s="125" t="s">
        <v>4606</v>
      </c>
      <c r="E451" s="476">
        <v>40000000</v>
      </c>
      <c r="F451" s="478">
        <v>0</v>
      </c>
      <c r="G451" s="477"/>
    </row>
    <row r="452" spans="1:7" ht="15.75" x14ac:dyDescent="0.25">
      <c r="A452" s="125">
        <v>299</v>
      </c>
      <c r="B452" s="192" t="s">
        <v>5026</v>
      </c>
      <c r="C452" s="125" t="s">
        <v>3309</v>
      </c>
      <c r="D452" s="125" t="s">
        <v>4606</v>
      </c>
      <c r="E452" s="476">
        <v>40000000</v>
      </c>
      <c r="F452" s="478">
        <v>0</v>
      </c>
      <c r="G452" s="477"/>
    </row>
    <row r="453" spans="1:7" ht="15.75" x14ac:dyDescent="0.25">
      <c r="A453" s="125">
        <v>300</v>
      </c>
      <c r="B453" s="192" t="s">
        <v>5027</v>
      </c>
      <c r="C453" s="125" t="s">
        <v>3520</v>
      </c>
      <c r="D453" s="125" t="s">
        <v>4615</v>
      </c>
      <c r="E453" s="476">
        <v>40000000</v>
      </c>
      <c r="F453" s="478">
        <v>0</v>
      </c>
      <c r="G453" s="477"/>
    </row>
    <row r="454" spans="1:7" ht="15.75" x14ac:dyDescent="0.25">
      <c r="A454" s="125">
        <v>301</v>
      </c>
      <c r="B454" s="192" t="s">
        <v>5028</v>
      </c>
      <c r="C454" s="125" t="s">
        <v>3309</v>
      </c>
      <c r="D454" s="125" t="s">
        <v>4615</v>
      </c>
      <c r="E454" s="476">
        <v>40000000</v>
      </c>
      <c r="F454" s="478">
        <v>0</v>
      </c>
      <c r="G454" s="477"/>
    </row>
    <row r="455" spans="1:7" ht="15.75" x14ac:dyDescent="0.25">
      <c r="A455" s="125">
        <v>302</v>
      </c>
      <c r="B455" s="192" t="s">
        <v>5029</v>
      </c>
      <c r="C455" s="125" t="s">
        <v>3522</v>
      </c>
      <c r="D455" s="125" t="s">
        <v>4615</v>
      </c>
      <c r="E455" s="476">
        <v>40000000</v>
      </c>
      <c r="F455" s="478">
        <v>0</v>
      </c>
      <c r="G455" s="477"/>
    </row>
    <row r="456" spans="1:7" ht="15.75" x14ac:dyDescent="0.25">
      <c r="A456" s="125">
        <v>303</v>
      </c>
      <c r="B456" s="192" t="s">
        <v>5030</v>
      </c>
      <c r="C456" s="125" t="s">
        <v>3309</v>
      </c>
      <c r="D456" s="125" t="s">
        <v>4615</v>
      </c>
      <c r="E456" s="476">
        <v>40000000</v>
      </c>
      <c r="F456" s="478">
        <v>0</v>
      </c>
      <c r="G456" s="477"/>
    </row>
    <row r="457" spans="1:7" ht="15.75" x14ac:dyDescent="0.25">
      <c r="A457" s="125">
        <v>304</v>
      </c>
      <c r="B457" s="192" t="s">
        <v>5031</v>
      </c>
      <c r="C457" s="125" t="s">
        <v>3309</v>
      </c>
      <c r="D457" s="125" t="s">
        <v>4615</v>
      </c>
      <c r="E457" s="476">
        <v>40000000</v>
      </c>
      <c r="F457" s="478">
        <v>0</v>
      </c>
      <c r="G457" s="477"/>
    </row>
    <row r="458" spans="1:7" ht="15.75" x14ac:dyDescent="0.25">
      <c r="A458" s="125">
        <v>305</v>
      </c>
      <c r="B458" s="192" t="s">
        <v>5032</v>
      </c>
      <c r="C458" s="125" t="s">
        <v>3516</v>
      </c>
      <c r="D458" s="125" t="s">
        <v>5033</v>
      </c>
      <c r="E458" s="478"/>
      <c r="F458" s="476">
        <v>20000000</v>
      </c>
      <c r="G458" s="477"/>
    </row>
    <row r="459" spans="1:7" ht="15.75" x14ac:dyDescent="0.25">
      <c r="A459" s="125">
        <v>306</v>
      </c>
      <c r="B459" s="192" t="s">
        <v>5034</v>
      </c>
      <c r="C459" s="125" t="s">
        <v>3520</v>
      </c>
      <c r="D459" s="125" t="s">
        <v>706</v>
      </c>
      <c r="E459" s="476">
        <v>40000000</v>
      </c>
      <c r="F459" s="478">
        <v>0</v>
      </c>
      <c r="G459" s="477"/>
    </row>
    <row r="460" spans="1:7" ht="15.75" x14ac:dyDescent="0.25">
      <c r="A460" s="125">
        <v>307</v>
      </c>
      <c r="B460" s="192" t="s">
        <v>5035</v>
      </c>
      <c r="C460" s="125" t="s">
        <v>3522</v>
      </c>
      <c r="D460" s="125" t="s">
        <v>4660</v>
      </c>
      <c r="E460" s="476">
        <v>40000000</v>
      </c>
      <c r="F460" s="478">
        <v>0</v>
      </c>
      <c r="G460" s="477"/>
    </row>
    <row r="461" spans="1:7" ht="15.75" x14ac:dyDescent="0.25">
      <c r="A461" s="125">
        <v>308</v>
      </c>
      <c r="B461" s="192" t="s">
        <v>5036</v>
      </c>
      <c r="C461" s="125" t="s">
        <v>4573</v>
      </c>
      <c r="D461" s="125" t="s">
        <v>5037</v>
      </c>
      <c r="E461" s="476">
        <v>40000000</v>
      </c>
      <c r="F461" s="478">
        <v>0</v>
      </c>
      <c r="G461" s="477"/>
    </row>
    <row r="462" spans="1:7" ht="15.75" x14ac:dyDescent="0.25">
      <c r="A462" s="125">
        <v>309</v>
      </c>
      <c r="B462" s="192" t="s">
        <v>5038</v>
      </c>
      <c r="C462" s="125" t="s">
        <v>4573</v>
      </c>
      <c r="D462" s="125" t="s">
        <v>5039</v>
      </c>
      <c r="E462" s="476">
        <v>40000000</v>
      </c>
      <c r="F462" s="478">
        <v>0</v>
      </c>
      <c r="G462" s="477"/>
    </row>
    <row r="463" spans="1:7" ht="15.75" x14ac:dyDescent="0.25">
      <c r="A463" s="125">
        <v>310</v>
      </c>
      <c r="B463" s="192" t="s">
        <v>5040</v>
      </c>
      <c r="C463" s="125" t="s">
        <v>3309</v>
      </c>
      <c r="D463" s="125" t="s">
        <v>4617</v>
      </c>
      <c r="E463" s="476">
        <v>40000000</v>
      </c>
      <c r="F463" s="478">
        <v>0</v>
      </c>
      <c r="G463" s="477"/>
    </row>
    <row r="464" spans="1:7" ht="15.75" x14ac:dyDescent="0.25">
      <c r="A464" s="125">
        <v>311</v>
      </c>
      <c r="B464" s="192" t="s">
        <v>5041</v>
      </c>
      <c r="C464" s="125" t="s">
        <v>3309</v>
      </c>
      <c r="D464" s="125" t="s">
        <v>4615</v>
      </c>
      <c r="E464" s="478">
        <v>0</v>
      </c>
      <c r="F464" s="476">
        <v>20000000</v>
      </c>
      <c r="G464" s="477"/>
    </row>
    <row r="465" spans="1:7" ht="15.75" x14ac:dyDescent="0.25">
      <c r="A465" s="125">
        <v>312</v>
      </c>
      <c r="B465" s="192" t="s">
        <v>4861</v>
      </c>
      <c r="C465" s="125" t="s">
        <v>3520</v>
      </c>
      <c r="D465" s="125" t="s">
        <v>4615</v>
      </c>
      <c r="E465" s="478">
        <v>0</v>
      </c>
      <c r="F465" s="476">
        <v>20000000</v>
      </c>
      <c r="G465" s="477"/>
    </row>
    <row r="466" spans="1:7" ht="15.75" x14ac:dyDescent="0.25">
      <c r="A466" s="125">
        <v>313</v>
      </c>
      <c r="B466" s="192" t="s">
        <v>1754</v>
      </c>
      <c r="C466" s="125" t="s">
        <v>1957</v>
      </c>
      <c r="D466" s="125" t="s">
        <v>5037</v>
      </c>
      <c r="E466" s="478">
        <v>0</v>
      </c>
      <c r="F466" s="476">
        <v>20000000</v>
      </c>
      <c r="G466" s="477"/>
    </row>
    <row r="467" spans="1:7" ht="15.75" x14ac:dyDescent="0.25">
      <c r="A467" s="125">
        <v>314</v>
      </c>
      <c r="B467" s="192" t="s">
        <v>5042</v>
      </c>
      <c r="C467" s="125" t="s">
        <v>3520</v>
      </c>
      <c r="D467" s="125" t="s">
        <v>5043</v>
      </c>
      <c r="E467" s="478">
        <v>0</v>
      </c>
      <c r="F467" s="476">
        <v>20000000</v>
      </c>
      <c r="G467" s="477"/>
    </row>
    <row r="468" spans="1:7" ht="15.75" x14ac:dyDescent="0.25">
      <c r="A468" s="125">
        <v>315</v>
      </c>
      <c r="B468" s="192" t="s">
        <v>5044</v>
      </c>
      <c r="C468" s="125" t="s">
        <v>3522</v>
      </c>
      <c r="D468" s="125" t="s">
        <v>4603</v>
      </c>
      <c r="E468" s="478">
        <v>0</v>
      </c>
      <c r="F468" s="476">
        <v>20000000</v>
      </c>
      <c r="G468" s="477"/>
    </row>
    <row r="469" spans="1:7" ht="15.75" x14ac:dyDescent="0.25">
      <c r="A469" s="125">
        <v>316</v>
      </c>
      <c r="B469" s="192" t="s">
        <v>5045</v>
      </c>
      <c r="C469" s="125" t="s">
        <v>3516</v>
      </c>
      <c r="D469" s="125" t="s">
        <v>4603</v>
      </c>
      <c r="E469" s="478">
        <v>0</v>
      </c>
      <c r="F469" s="476">
        <v>20000000</v>
      </c>
      <c r="G469" s="477"/>
    </row>
    <row r="470" spans="1:7" ht="15.75" x14ac:dyDescent="0.25">
      <c r="A470" s="125">
        <v>317</v>
      </c>
      <c r="B470" s="192" t="s">
        <v>5046</v>
      </c>
      <c r="C470" s="125" t="s">
        <v>3520</v>
      </c>
      <c r="D470" s="125" t="s">
        <v>4603</v>
      </c>
      <c r="E470" s="478">
        <v>0</v>
      </c>
      <c r="F470" s="476">
        <v>20000000</v>
      </c>
      <c r="G470" s="477"/>
    </row>
    <row r="471" spans="1:7" ht="15.75" x14ac:dyDescent="0.25">
      <c r="A471" s="125">
        <v>318</v>
      </c>
      <c r="B471" s="192" t="s">
        <v>5047</v>
      </c>
      <c r="C471" s="125" t="s">
        <v>3516</v>
      </c>
      <c r="D471" s="125" t="s">
        <v>4603</v>
      </c>
      <c r="E471" s="478">
        <v>0</v>
      </c>
      <c r="F471" s="476">
        <v>20000000</v>
      </c>
      <c r="G471" s="477"/>
    </row>
    <row r="472" spans="1:7" ht="15.75" x14ac:dyDescent="0.25">
      <c r="A472" s="125">
        <v>319</v>
      </c>
      <c r="B472" s="192" t="s">
        <v>4768</v>
      </c>
      <c r="C472" s="125" t="s">
        <v>3520</v>
      </c>
      <c r="D472" s="125" t="s">
        <v>4603</v>
      </c>
      <c r="E472" s="478"/>
      <c r="F472" s="476">
        <v>20000000</v>
      </c>
      <c r="G472" s="477"/>
    </row>
    <row r="473" spans="1:7" ht="15.75" x14ac:dyDescent="0.25">
      <c r="A473" s="125">
        <v>320</v>
      </c>
      <c r="B473" s="192" t="s">
        <v>5048</v>
      </c>
      <c r="C473" s="125" t="s">
        <v>1957</v>
      </c>
      <c r="D473" s="125" t="s">
        <v>4603</v>
      </c>
      <c r="E473" s="478">
        <v>0</v>
      </c>
      <c r="F473" s="476">
        <v>20000000</v>
      </c>
      <c r="G473" s="477"/>
    </row>
    <row r="474" spans="1:7" ht="15.75" x14ac:dyDescent="0.25">
      <c r="A474" s="125">
        <v>321</v>
      </c>
      <c r="B474" s="192" t="s">
        <v>2393</v>
      </c>
      <c r="C474" s="125" t="s">
        <v>3309</v>
      </c>
      <c r="D474" s="125" t="s">
        <v>4603</v>
      </c>
      <c r="E474" s="478">
        <v>0</v>
      </c>
      <c r="F474" s="476">
        <v>20000000</v>
      </c>
      <c r="G474" s="477"/>
    </row>
    <row r="475" spans="1:7" ht="15.75" x14ac:dyDescent="0.25">
      <c r="A475" s="125">
        <v>322</v>
      </c>
      <c r="B475" s="192" t="s">
        <v>5049</v>
      </c>
      <c r="C475" s="125" t="s">
        <v>3309</v>
      </c>
      <c r="D475" s="125" t="s">
        <v>4606</v>
      </c>
      <c r="E475" s="478">
        <v>0</v>
      </c>
      <c r="F475" s="476">
        <v>20000000</v>
      </c>
      <c r="G475" s="477"/>
    </row>
    <row r="476" spans="1:7" ht="15.75" x14ac:dyDescent="0.25">
      <c r="A476" s="125">
        <v>323</v>
      </c>
      <c r="B476" s="192" t="s">
        <v>5050</v>
      </c>
      <c r="C476" s="125" t="s">
        <v>3520</v>
      </c>
      <c r="D476" s="125" t="s">
        <v>4606</v>
      </c>
      <c r="E476" s="478">
        <v>0</v>
      </c>
      <c r="F476" s="476">
        <v>20000000</v>
      </c>
      <c r="G476" s="477"/>
    </row>
    <row r="477" spans="1:7" ht="15.75" x14ac:dyDescent="0.25">
      <c r="A477" s="125">
        <v>324</v>
      </c>
      <c r="B477" s="192" t="s">
        <v>5051</v>
      </c>
      <c r="C477" s="125" t="s">
        <v>3520</v>
      </c>
      <c r="D477" s="125" t="s">
        <v>4606</v>
      </c>
      <c r="E477" s="478">
        <v>0</v>
      </c>
      <c r="F477" s="476">
        <v>20000000</v>
      </c>
      <c r="G477" s="477"/>
    </row>
    <row r="478" spans="1:7" ht="15.75" x14ac:dyDescent="0.25">
      <c r="A478" s="125">
        <v>325</v>
      </c>
      <c r="B478" s="192" t="s">
        <v>5052</v>
      </c>
      <c r="C478" s="125" t="s">
        <v>3520</v>
      </c>
      <c r="D478" s="125" t="s">
        <v>4606</v>
      </c>
      <c r="E478" s="478">
        <v>0</v>
      </c>
      <c r="F478" s="476">
        <v>20000000</v>
      </c>
      <c r="G478" s="477"/>
    </row>
    <row r="479" spans="1:7" ht="15.75" x14ac:dyDescent="0.25">
      <c r="A479" s="125">
        <v>326</v>
      </c>
      <c r="B479" s="192" t="s">
        <v>5053</v>
      </c>
      <c r="C479" s="125" t="s">
        <v>3520</v>
      </c>
      <c r="D479" s="125" t="s">
        <v>4606</v>
      </c>
      <c r="E479" s="478">
        <v>0</v>
      </c>
      <c r="F479" s="476">
        <v>20000000</v>
      </c>
      <c r="G479" s="477"/>
    </row>
    <row r="480" spans="1:7" ht="15.75" x14ac:dyDescent="0.25">
      <c r="A480" s="125">
        <v>327</v>
      </c>
      <c r="B480" s="192" t="s">
        <v>5054</v>
      </c>
      <c r="C480" s="125" t="s">
        <v>3309</v>
      </c>
      <c r="D480" s="125" t="s">
        <v>4615</v>
      </c>
      <c r="E480" s="478">
        <v>0</v>
      </c>
      <c r="F480" s="476">
        <v>20000000</v>
      </c>
      <c r="G480" s="477"/>
    </row>
    <row r="481" spans="1:7" ht="15.75" x14ac:dyDescent="0.25">
      <c r="A481" s="125">
        <v>328</v>
      </c>
      <c r="B481" s="192" t="s">
        <v>5055</v>
      </c>
      <c r="C481" s="125" t="s">
        <v>3516</v>
      </c>
      <c r="D481" s="125" t="s">
        <v>4615</v>
      </c>
      <c r="E481" s="478">
        <v>0</v>
      </c>
      <c r="F481" s="476">
        <v>20000000</v>
      </c>
      <c r="G481" s="477"/>
    </row>
    <row r="482" spans="1:7" ht="15.75" x14ac:dyDescent="0.25">
      <c r="A482" s="125">
        <v>329</v>
      </c>
      <c r="B482" s="192" t="s">
        <v>5056</v>
      </c>
      <c r="C482" s="487" t="s">
        <v>3516</v>
      </c>
      <c r="D482" s="125" t="s">
        <v>4615</v>
      </c>
      <c r="E482" s="478">
        <v>0</v>
      </c>
      <c r="F482" s="476">
        <v>20000000</v>
      </c>
      <c r="G482" s="477"/>
    </row>
    <row r="483" spans="1:7" ht="15.75" x14ac:dyDescent="0.25">
      <c r="A483" s="125">
        <v>330</v>
      </c>
      <c r="B483" s="192" t="s">
        <v>2142</v>
      </c>
      <c r="C483" s="125" t="s">
        <v>3520</v>
      </c>
      <c r="D483" s="125" t="s">
        <v>4617</v>
      </c>
      <c r="E483" s="478">
        <v>0</v>
      </c>
      <c r="F483" s="476">
        <v>20000000</v>
      </c>
      <c r="G483" s="477"/>
    </row>
    <row r="484" spans="1:7" ht="15.75" x14ac:dyDescent="0.25">
      <c r="A484" s="125">
        <v>331</v>
      </c>
      <c r="B484" s="192" t="s">
        <v>5057</v>
      </c>
      <c r="C484" s="125" t="s">
        <v>3520</v>
      </c>
      <c r="D484" s="125" t="s">
        <v>4617</v>
      </c>
      <c r="E484" s="478">
        <v>0</v>
      </c>
      <c r="F484" s="476">
        <v>20000000</v>
      </c>
      <c r="G484" s="477"/>
    </row>
    <row r="485" spans="1:7" ht="15.75" x14ac:dyDescent="0.25">
      <c r="A485" s="125">
        <v>332</v>
      </c>
      <c r="B485" s="192" t="s">
        <v>5058</v>
      </c>
      <c r="C485" s="125" t="s">
        <v>3522</v>
      </c>
      <c r="D485" s="125" t="s">
        <v>706</v>
      </c>
      <c r="E485" s="478">
        <v>0</v>
      </c>
      <c r="F485" s="476">
        <v>20000000</v>
      </c>
      <c r="G485" s="477"/>
    </row>
    <row r="486" spans="1:7" ht="15.75" x14ac:dyDescent="0.25">
      <c r="A486" s="125">
        <v>333</v>
      </c>
      <c r="B486" s="192" t="s">
        <v>2704</v>
      </c>
      <c r="C486" s="125" t="s">
        <v>3520</v>
      </c>
      <c r="D486" s="125" t="s">
        <v>5037</v>
      </c>
      <c r="E486" s="478">
        <v>0</v>
      </c>
      <c r="F486" s="476">
        <v>20000000</v>
      </c>
      <c r="G486" s="477"/>
    </row>
    <row r="487" spans="1:7" ht="15.75" x14ac:dyDescent="0.25">
      <c r="A487" s="125">
        <v>334</v>
      </c>
      <c r="B487" s="192" t="s">
        <v>5059</v>
      </c>
      <c r="C487" s="125" t="s">
        <v>3522</v>
      </c>
      <c r="D487" s="125" t="s">
        <v>4606</v>
      </c>
      <c r="E487" s="478">
        <v>0</v>
      </c>
      <c r="F487" s="476">
        <v>20000000</v>
      </c>
      <c r="G487" s="477"/>
    </row>
    <row r="488" spans="1:7" ht="15.75" x14ac:dyDescent="0.25">
      <c r="A488" s="125">
        <v>335</v>
      </c>
      <c r="B488" s="192" t="s">
        <v>5060</v>
      </c>
      <c r="C488" s="125" t="s">
        <v>3309</v>
      </c>
      <c r="D488" s="125" t="s">
        <v>4606</v>
      </c>
      <c r="E488" s="478">
        <v>0</v>
      </c>
      <c r="F488" s="476">
        <v>20000000</v>
      </c>
      <c r="G488" s="477"/>
    </row>
    <row r="489" spans="1:7" ht="15.75" x14ac:dyDescent="0.25">
      <c r="A489" s="125">
        <v>336</v>
      </c>
      <c r="B489" s="192" t="s">
        <v>5061</v>
      </c>
      <c r="C489" s="125" t="s">
        <v>3309</v>
      </c>
      <c r="D489" s="125" t="s">
        <v>4606</v>
      </c>
      <c r="E489" s="478">
        <v>0</v>
      </c>
      <c r="F489" s="476">
        <v>20000000</v>
      </c>
      <c r="G489" s="477"/>
    </row>
    <row r="490" spans="1:7" ht="15.75" x14ac:dyDescent="0.25">
      <c r="A490" s="125">
        <v>337</v>
      </c>
      <c r="B490" s="192" t="s">
        <v>5062</v>
      </c>
      <c r="C490" s="125" t="s">
        <v>3309</v>
      </c>
      <c r="D490" s="125" t="s">
        <v>4606</v>
      </c>
      <c r="E490" s="478">
        <v>0</v>
      </c>
      <c r="F490" s="476">
        <v>20000000</v>
      </c>
      <c r="G490" s="477"/>
    </row>
    <row r="491" spans="1:7" ht="15.75" x14ac:dyDescent="0.25">
      <c r="A491" s="125">
        <v>338</v>
      </c>
      <c r="B491" s="192" t="s">
        <v>5063</v>
      </c>
      <c r="C491" s="125" t="s">
        <v>3520</v>
      </c>
      <c r="D491" s="125" t="s">
        <v>4617</v>
      </c>
      <c r="E491" s="478">
        <v>0</v>
      </c>
      <c r="F491" s="476">
        <v>20000000</v>
      </c>
      <c r="G491" s="477"/>
    </row>
    <row r="492" spans="1:7" ht="15.75" x14ac:dyDescent="0.25">
      <c r="A492" s="125">
        <v>339</v>
      </c>
      <c r="B492" s="192" t="s">
        <v>5064</v>
      </c>
      <c r="C492" s="125" t="s">
        <v>3522</v>
      </c>
      <c r="D492" s="125" t="s">
        <v>4617</v>
      </c>
      <c r="E492" s="478">
        <v>0</v>
      </c>
      <c r="F492" s="476">
        <v>20000000</v>
      </c>
      <c r="G492" s="477"/>
    </row>
    <row r="493" spans="1:7" ht="15.75" x14ac:dyDescent="0.25">
      <c r="A493" s="125">
        <v>340</v>
      </c>
      <c r="B493" s="192" t="s">
        <v>5065</v>
      </c>
      <c r="C493" s="125" t="s">
        <v>3309</v>
      </c>
      <c r="D493" s="125" t="s">
        <v>5066</v>
      </c>
      <c r="E493" s="478">
        <v>0</v>
      </c>
      <c r="F493" s="476">
        <v>20000000</v>
      </c>
      <c r="G493" s="477"/>
    </row>
    <row r="494" spans="1:7" ht="15.75" x14ac:dyDescent="0.25">
      <c r="A494" s="125">
        <v>341</v>
      </c>
      <c r="B494" s="192" t="s">
        <v>5067</v>
      </c>
      <c r="C494" s="125" t="s">
        <v>4573</v>
      </c>
      <c r="D494" s="125" t="s">
        <v>5039</v>
      </c>
      <c r="E494" s="478">
        <v>0</v>
      </c>
      <c r="F494" s="476">
        <v>20000000</v>
      </c>
      <c r="G494" s="477"/>
    </row>
    <row r="495" spans="1:7" ht="15.75" x14ac:dyDescent="0.25">
      <c r="A495" s="36" t="s">
        <v>1334</v>
      </c>
      <c r="B495" s="198" t="s">
        <v>5068</v>
      </c>
      <c r="C495" s="488">
        <f>+SUM(C496:C500)</f>
        <v>0</v>
      </c>
      <c r="D495" s="489"/>
      <c r="E495" s="485">
        <f>SUM(E496:E500)</f>
        <v>40000000</v>
      </c>
      <c r="F495" s="485">
        <f>SUM(F496:F500)</f>
        <v>80000000</v>
      </c>
      <c r="G495" s="50"/>
    </row>
    <row r="496" spans="1:7" ht="15.75" x14ac:dyDescent="0.25">
      <c r="A496" s="125">
        <v>342</v>
      </c>
      <c r="B496" s="192" t="s">
        <v>5069</v>
      </c>
      <c r="C496" s="125" t="s">
        <v>3522</v>
      </c>
      <c r="D496" s="125" t="s">
        <v>5070</v>
      </c>
      <c r="E496" s="478">
        <v>0</v>
      </c>
      <c r="F496" s="476">
        <v>20000000</v>
      </c>
      <c r="G496" s="477"/>
    </row>
    <row r="497" spans="1:7" ht="15.75" x14ac:dyDescent="0.25">
      <c r="A497" s="125">
        <v>343</v>
      </c>
      <c r="B497" s="192" t="s">
        <v>5071</v>
      </c>
      <c r="C497" s="125" t="s">
        <v>3516</v>
      </c>
      <c r="D497" s="125" t="s">
        <v>5070</v>
      </c>
      <c r="E497" s="478">
        <v>0</v>
      </c>
      <c r="F497" s="476">
        <v>20000000</v>
      </c>
      <c r="G497" s="477"/>
    </row>
    <row r="498" spans="1:7" ht="15.75" x14ac:dyDescent="0.25">
      <c r="A498" s="125">
        <v>344</v>
      </c>
      <c r="B498" s="192" t="s">
        <v>5072</v>
      </c>
      <c r="C498" s="125" t="s">
        <v>3309</v>
      </c>
      <c r="D498" s="125" t="s">
        <v>5070</v>
      </c>
      <c r="E498" s="478">
        <v>0</v>
      </c>
      <c r="F498" s="476">
        <v>20000000</v>
      </c>
      <c r="G498" s="477"/>
    </row>
    <row r="499" spans="1:7" ht="15.75" x14ac:dyDescent="0.25">
      <c r="A499" s="125">
        <v>345</v>
      </c>
      <c r="B499" s="192" t="s">
        <v>5073</v>
      </c>
      <c r="C499" s="125" t="s">
        <v>3309</v>
      </c>
      <c r="D499" s="125" t="s">
        <v>5074</v>
      </c>
      <c r="E499" s="478">
        <v>0</v>
      </c>
      <c r="F499" s="476">
        <v>20000000</v>
      </c>
      <c r="G499" s="477"/>
    </row>
    <row r="500" spans="1:7" ht="15.75" x14ac:dyDescent="0.25">
      <c r="A500" s="125">
        <v>346</v>
      </c>
      <c r="B500" s="192" t="s">
        <v>5075</v>
      </c>
      <c r="C500" s="125" t="s">
        <v>3520</v>
      </c>
      <c r="D500" s="125" t="s">
        <v>5076</v>
      </c>
      <c r="E500" s="476">
        <v>40000000</v>
      </c>
      <c r="F500" s="478"/>
      <c r="G500" s="477"/>
    </row>
    <row r="501" spans="1:7" ht="15.75" x14ac:dyDescent="0.25">
      <c r="A501" s="36" t="s">
        <v>1336</v>
      </c>
      <c r="B501" s="198" t="s">
        <v>4622</v>
      </c>
      <c r="C501" s="125"/>
      <c r="D501" s="125"/>
      <c r="E501" s="485">
        <f>E502</f>
        <v>40000000</v>
      </c>
      <c r="F501" s="478"/>
      <c r="G501" s="477"/>
    </row>
    <row r="502" spans="1:7" ht="15.75" x14ac:dyDescent="0.25">
      <c r="A502" s="125">
        <v>347</v>
      </c>
      <c r="B502" s="192" t="s">
        <v>5077</v>
      </c>
      <c r="C502" s="125" t="s">
        <v>1957</v>
      </c>
      <c r="D502" s="125" t="s">
        <v>5078</v>
      </c>
      <c r="E502" s="476">
        <v>40000000</v>
      </c>
      <c r="F502" s="478">
        <v>0</v>
      </c>
      <c r="G502" s="477"/>
    </row>
    <row r="503" spans="1:7" ht="15.75" x14ac:dyDescent="0.25">
      <c r="A503" s="36" t="s">
        <v>1338</v>
      </c>
      <c r="B503" s="198" t="s">
        <v>4625</v>
      </c>
      <c r="C503" s="192"/>
      <c r="D503" s="125"/>
      <c r="E503" s="485">
        <f>SUM(E504:E541)</f>
        <v>600000000</v>
      </c>
      <c r="F503" s="485">
        <f>SUM(F504:F541)</f>
        <v>460000000</v>
      </c>
      <c r="G503" s="477"/>
    </row>
    <row r="504" spans="1:7" ht="15.75" x14ac:dyDescent="0.25">
      <c r="A504" s="125">
        <v>348</v>
      </c>
      <c r="B504" s="192" t="s">
        <v>5079</v>
      </c>
      <c r="C504" s="125" t="s">
        <v>3309</v>
      </c>
      <c r="D504" s="125" t="s">
        <v>5080</v>
      </c>
      <c r="E504" s="476">
        <v>40000000</v>
      </c>
      <c r="F504" s="478">
        <v>0</v>
      </c>
      <c r="G504" s="477"/>
    </row>
    <row r="505" spans="1:7" ht="15.75" x14ac:dyDescent="0.25">
      <c r="A505" s="125">
        <v>349</v>
      </c>
      <c r="B505" s="192" t="s">
        <v>5081</v>
      </c>
      <c r="C505" s="125" t="s">
        <v>3516</v>
      </c>
      <c r="D505" s="125" t="s">
        <v>5080</v>
      </c>
      <c r="E505" s="476">
        <v>40000000</v>
      </c>
      <c r="F505" s="478">
        <v>0</v>
      </c>
      <c r="G505" s="477"/>
    </row>
    <row r="506" spans="1:7" ht="15.75" x14ac:dyDescent="0.25">
      <c r="A506" s="125">
        <v>350</v>
      </c>
      <c r="B506" s="192" t="s">
        <v>5082</v>
      </c>
      <c r="C506" s="125" t="s">
        <v>3516</v>
      </c>
      <c r="D506" s="125" t="s">
        <v>5083</v>
      </c>
      <c r="E506" s="478"/>
      <c r="F506" s="476">
        <v>20000000</v>
      </c>
      <c r="G506" s="477"/>
    </row>
    <row r="507" spans="1:7" ht="15.75" x14ac:dyDescent="0.25">
      <c r="A507" s="125">
        <v>351</v>
      </c>
      <c r="B507" s="192" t="s">
        <v>5084</v>
      </c>
      <c r="C507" s="125" t="s">
        <v>1957</v>
      </c>
      <c r="D507" s="125" t="s">
        <v>5085</v>
      </c>
      <c r="E507" s="476">
        <v>40000000</v>
      </c>
      <c r="F507" s="478">
        <v>0</v>
      </c>
      <c r="G507" s="477"/>
    </row>
    <row r="508" spans="1:7" ht="15.75" x14ac:dyDescent="0.25">
      <c r="A508" s="125">
        <v>352</v>
      </c>
      <c r="B508" s="192" t="s">
        <v>5086</v>
      </c>
      <c r="C508" s="125" t="s">
        <v>4573</v>
      </c>
      <c r="D508" s="125" t="s">
        <v>5087</v>
      </c>
      <c r="E508" s="476">
        <v>40000000</v>
      </c>
      <c r="F508" s="478">
        <v>0</v>
      </c>
      <c r="G508" s="477"/>
    </row>
    <row r="509" spans="1:7" ht="15.75" x14ac:dyDescent="0.25">
      <c r="A509" s="125">
        <v>353</v>
      </c>
      <c r="B509" s="192" t="s">
        <v>5088</v>
      </c>
      <c r="C509" s="125" t="s">
        <v>3419</v>
      </c>
      <c r="D509" s="125" t="s">
        <v>177</v>
      </c>
      <c r="E509" s="476">
        <v>40000000</v>
      </c>
      <c r="F509" s="478">
        <v>0</v>
      </c>
      <c r="G509" s="477"/>
    </row>
    <row r="510" spans="1:7" ht="15.75" x14ac:dyDescent="0.25">
      <c r="A510" s="125">
        <v>354</v>
      </c>
      <c r="B510" s="192" t="s">
        <v>5089</v>
      </c>
      <c r="C510" s="125" t="s">
        <v>3309</v>
      </c>
      <c r="D510" s="125" t="s">
        <v>5090</v>
      </c>
      <c r="E510" s="476">
        <v>40000000</v>
      </c>
      <c r="F510" s="478">
        <v>0</v>
      </c>
      <c r="G510" s="477"/>
    </row>
    <row r="511" spans="1:7" ht="15.75" x14ac:dyDescent="0.25">
      <c r="A511" s="125">
        <v>355</v>
      </c>
      <c r="B511" s="192" t="s">
        <v>5091</v>
      </c>
      <c r="C511" s="125" t="s">
        <v>3520</v>
      </c>
      <c r="D511" s="125" t="s">
        <v>5090</v>
      </c>
      <c r="E511" s="476">
        <v>40000000</v>
      </c>
      <c r="F511" s="478">
        <v>0</v>
      </c>
      <c r="G511" s="477"/>
    </row>
    <row r="512" spans="1:7" ht="15.75" x14ac:dyDescent="0.25">
      <c r="A512" s="125">
        <v>356</v>
      </c>
      <c r="B512" s="192" t="s">
        <v>5092</v>
      </c>
      <c r="C512" s="125" t="s">
        <v>3309</v>
      </c>
      <c r="D512" s="125" t="s">
        <v>5090</v>
      </c>
      <c r="E512" s="476">
        <v>40000000</v>
      </c>
      <c r="F512" s="478">
        <v>0</v>
      </c>
      <c r="G512" s="477"/>
    </row>
    <row r="513" spans="1:7" ht="15.75" x14ac:dyDescent="0.25">
      <c r="A513" s="125">
        <v>357</v>
      </c>
      <c r="B513" s="192" t="s">
        <v>5093</v>
      </c>
      <c r="C513" s="125" t="s">
        <v>1957</v>
      </c>
      <c r="D513" s="125" t="s">
        <v>5094</v>
      </c>
      <c r="E513" s="476">
        <v>40000000</v>
      </c>
      <c r="F513" s="478">
        <v>0</v>
      </c>
      <c r="G513" s="477"/>
    </row>
    <row r="514" spans="1:7" ht="15.75" x14ac:dyDescent="0.25">
      <c r="A514" s="125">
        <v>358</v>
      </c>
      <c r="B514" s="192" t="s">
        <v>5095</v>
      </c>
      <c r="C514" s="125" t="s">
        <v>3516</v>
      </c>
      <c r="D514" s="125" t="s">
        <v>177</v>
      </c>
      <c r="E514" s="478">
        <v>0</v>
      </c>
      <c r="F514" s="476">
        <v>20000000</v>
      </c>
      <c r="G514" s="477"/>
    </row>
    <row r="515" spans="1:7" ht="15.75" x14ac:dyDescent="0.25">
      <c r="A515" s="125">
        <v>359</v>
      </c>
      <c r="B515" s="192" t="s">
        <v>5096</v>
      </c>
      <c r="C515" s="125" t="s">
        <v>4749</v>
      </c>
      <c r="D515" s="125" t="s">
        <v>177</v>
      </c>
      <c r="E515" s="478">
        <v>0</v>
      </c>
      <c r="F515" s="476">
        <v>20000000</v>
      </c>
      <c r="G515" s="477" t="s">
        <v>1914</v>
      </c>
    </row>
    <row r="516" spans="1:7" ht="15.75" x14ac:dyDescent="0.25">
      <c r="A516" s="125">
        <v>360</v>
      </c>
      <c r="B516" s="192" t="s">
        <v>5097</v>
      </c>
      <c r="C516" s="125" t="s">
        <v>3520</v>
      </c>
      <c r="D516" s="125" t="s">
        <v>177</v>
      </c>
      <c r="E516" s="478">
        <v>0</v>
      </c>
      <c r="F516" s="476">
        <v>20000000</v>
      </c>
      <c r="G516" s="477"/>
    </row>
    <row r="517" spans="1:7" ht="15.75" x14ac:dyDescent="0.25">
      <c r="A517" s="125">
        <v>361</v>
      </c>
      <c r="B517" s="192" t="s">
        <v>5098</v>
      </c>
      <c r="C517" s="125" t="s">
        <v>3277</v>
      </c>
      <c r="D517" s="125" t="s">
        <v>5085</v>
      </c>
      <c r="E517" s="478"/>
      <c r="F517" s="476">
        <v>20000000</v>
      </c>
      <c r="G517" s="477"/>
    </row>
    <row r="518" spans="1:7" ht="15.75" x14ac:dyDescent="0.25">
      <c r="A518" s="125">
        <v>362</v>
      </c>
      <c r="B518" s="192" t="s">
        <v>5099</v>
      </c>
      <c r="C518" s="125" t="s">
        <v>3520</v>
      </c>
      <c r="D518" s="125" t="s">
        <v>5085</v>
      </c>
      <c r="E518" s="478">
        <v>0</v>
      </c>
      <c r="F518" s="476">
        <v>20000000</v>
      </c>
      <c r="G518" s="477"/>
    </row>
    <row r="519" spans="1:7" ht="15.75" x14ac:dyDescent="0.25">
      <c r="A519" s="125">
        <v>363</v>
      </c>
      <c r="B519" s="192" t="s">
        <v>5100</v>
      </c>
      <c r="C519" s="125" t="s">
        <v>3309</v>
      </c>
      <c r="D519" s="125" t="s">
        <v>5085</v>
      </c>
      <c r="E519" s="478">
        <v>0</v>
      </c>
      <c r="F519" s="476">
        <v>20000000</v>
      </c>
      <c r="G519" s="477"/>
    </row>
    <row r="520" spans="1:7" ht="15.75" x14ac:dyDescent="0.25">
      <c r="A520" s="125">
        <v>364</v>
      </c>
      <c r="B520" s="192" t="s">
        <v>5101</v>
      </c>
      <c r="C520" s="125" t="s">
        <v>3516</v>
      </c>
      <c r="D520" s="125" t="s">
        <v>5085</v>
      </c>
      <c r="E520" s="478">
        <v>0</v>
      </c>
      <c r="F520" s="476">
        <v>20000000</v>
      </c>
      <c r="G520" s="477"/>
    </row>
    <row r="521" spans="1:7" ht="15.75" x14ac:dyDescent="0.25">
      <c r="A521" s="125">
        <v>365</v>
      </c>
      <c r="B521" s="192" t="s">
        <v>5102</v>
      </c>
      <c r="C521" s="125" t="s">
        <v>3522</v>
      </c>
      <c r="D521" s="125" t="s">
        <v>4627</v>
      </c>
      <c r="E521" s="478">
        <v>0</v>
      </c>
      <c r="F521" s="476">
        <v>20000000</v>
      </c>
      <c r="G521" s="477"/>
    </row>
    <row r="522" spans="1:7" ht="15.75" x14ac:dyDescent="0.25">
      <c r="A522" s="125">
        <v>366</v>
      </c>
      <c r="B522" s="192" t="s">
        <v>5103</v>
      </c>
      <c r="C522" s="125" t="s">
        <v>3516</v>
      </c>
      <c r="D522" s="125" t="s">
        <v>4627</v>
      </c>
      <c r="E522" s="478">
        <v>0</v>
      </c>
      <c r="F522" s="476">
        <v>20000000</v>
      </c>
      <c r="G522" s="477"/>
    </row>
    <row r="523" spans="1:7" ht="15.75" x14ac:dyDescent="0.25">
      <c r="A523" s="125">
        <v>367</v>
      </c>
      <c r="B523" s="192" t="s">
        <v>5104</v>
      </c>
      <c r="C523" s="125" t="s">
        <v>3520</v>
      </c>
      <c r="D523" s="125" t="s">
        <v>4627</v>
      </c>
      <c r="E523" s="478">
        <v>0</v>
      </c>
      <c r="F523" s="476">
        <v>20000000</v>
      </c>
      <c r="G523" s="477"/>
    </row>
    <row r="524" spans="1:7" ht="15.75" x14ac:dyDescent="0.25">
      <c r="A524" s="125">
        <v>368</v>
      </c>
      <c r="B524" s="192" t="s">
        <v>5105</v>
      </c>
      <c r="C524" s="125" t="s">
        <v>1957</v>
      </c>
      <c r="D524" s="125" t="s">
        <v>4627</v>
      </c>
      <c r="E524" s="478">
        <v>0</v>
      </c>
      <c r="F524" s="476">
        <v>20000000</v>
      </c>
      <c r="G524" s="477"/>
    </row>
    <row r="525" spans="1:7" ht="15.75" x14ac:dyDescent="0.25">
      <c r="A525" s="125">
        <v>369</v>
      </c>
      <c r="B525" s="192" t="s">
        <v>5106</v>
      </c>
      <c r="C525" s="125" t="s">
        <v>3309</v>
      </c>
      <c r="D525" s="125" t="s">
        <v>5085</v>
      </c>
      <c r="E525" s="478">
        <v>0</v>
      </c>
      <c r="F525" s="476">
        <v>20000000</v>
      </c>
      <c r="G525" s="477"/>
    </row>
    <row r="526" spans="1:7" ht="15.75" x14ac:dyDescent="0.25">
      <c r="A526" s="125">
        <v>370</v>
      </c>
      <c r="B526" s="192" t="s">
        <v>5107</v>
      </c>
      <c r="C526" s="125" t="s">
        <v>3419</v>
      </c>
      <c r="D526" s="125" t="s">
        <v>5085</v>
      </c>
      <c r="E526" s="478">
        <v>0</v>
      </c>
      <c r="F526" s="476">
        <v>20000000</v>
      </c>
      <c r="G526" s="477"/>
    </row>
    <row r="527" spans="1:7" ht="15.75" x14ac:dyDescent="0.25">
      <c r="A527" s="125">
        <v>371</v>
      </c>
      <c r="B527" s="192" t="s">
        <v>5108</v>
      </c>
      <c r="C527" s="125" t="s">
        <v>1957</v>
      </c>
      <c r="D527" s="125" t="s">
        <v>5094</v>
      </c>
      <c r="E527" s="478">
        <v>0</v>
      </c>
      <c r="F527" s="476">
        <v>20000000</v>
      </c>
      <c r="G527" s="477"/>
    </row>
    <row r="528" spans="1:7" ht="15.75" x14ac:dyDescent="0.25">
      <c r="A528" s="125">
        <v>372</v>
      </c>
      <c r="B528" s="192" t="s">
        <v>5109</v>
      </c>
      <c r="C528" s="125" t="s">
        <v>3520</v>
      </c>
      <c r="D528" s="125" t="s">
        <v>5094</v>
      </c>
      <c r="E528" s="476">
        <v>40000000</v>
      </c>
      <c r="F528" s="478"/>
      <c r="G528" s="477"/>
    </row>
    <row r="529" spans="1:7" ht="15.75" x14ac:dyDescent="0.25">
      <c r="A529" s="125">
        <v>373</v>
      </c>
      <c r="B529" s="192" t="s">
        <v>1535</v>
      </c>
      <c r="C529" s="125" t="s">
        <v>3309</v>
      </c>
      <c r="D529" s="125" t="s">
        <v>177</v>
      </c>
      <c r="E529" s="478">
        <v>0</v>
      </c>
      <c r="F529" s="476">
        <v>20000000</v>
      </c>
      <c r="G529" s="477"/>
    </row>
    <row r="530" spans="1:7" ht="15.75" x14ac:dyDescent="0.25">
      <c r="A530" s="125">
        <v>374</v>
      </c>
      <c r="B530" s="192" t="s">
        <v>5110</v>
      </c>
      <c r="C530" s="125" t="s">
        <v>4573</v>
      </c>
      <c r="D530" s="125" t="s">
        <v>4631</v>
      </c>
      <c r="E530" s="478">
        <v>0</v>
      </c>
      <c r="F530" s="476">
        <v>20000000</v>
      </c>
      <c r="G530" s="477"/>
    </row>
    <row r="531" spans="1:7" ht="15.75" x14ac:dyDescent="0.25">
      <c r="A531" s="125">
        <v>375</v>
      </c>
      <c r="B531" s="192" t="s">
        <v>5111</v>
      </c>
      <c r="C531" s="125" t="s">
        <v>1957</v>
      </c>
      <c r="D531" s="125" t="s">
        <v>177</v>
      </c>
      <c r="E531" s="478">
        <v>0</v>
      </c>
      <c r="F531" s="476">
        <v>20000000</v>
      </c>
      <c r="G531" s="477"/>
    </row>
    <row r="532" spans="1:7" ht="15.75" x14ac:dyDescent="0.25">
      <c r="A532" s="125">
        <v>376</v>
      </c>
      <c r="B532" s="192" t="s">
        <v>5112</v>
      </c>
      <c r="C532" s="125" t="s">
        <v>3522</v>
      </c>
      <c r="D532" s="125" t="s">
        <v>4627</v>
      </c>
      <c r="E532" s="478">
        <v>0</v>
      </c>
      <c r="F532" s="476">
        <v>20000000</v>
      </c>
      <c r="G532" s="477"/>
    </row>
    <row r="533" spans="1:7" ht="15.75" x14ac:dyDescent="0.25">
      <c r="A533" s="125">
        <v>377</v>
      </c>
      <c r="B533" s="192" t="s">
        <v>5113</v>
      </c>
      <c r="C533" s="125" t="s">
        <v>1957</v>
      </c>
      <c r="D533" s="125" t="s">
        <v>4627</v>
      </c>
      <c r="E533" s="476">
        <v>40000000</v>
      </c>
      <c r="F533" s="478"/>
      <c r="G533" s="477"/>
    </row>
    <row r="534" spans="1:7" ht="15.75" x14ac:dyDescent="0.25">
      <c r="A534" s="125">
        <v>378</v>
      </c>
      <c r="B534" s="192" t="s">
        <v>5114</v>
      </c>
      <c r="C534" s="125" t="s">
        <v>3309</v>
      </c>
      <c r="D534" s="125" t="s">
        <v>4627</v>
      </c>
      <c r="E534" s="478">
        <v>0</v>
      </c>
      <c r="F534" s="476">
        <v>20000000</v>
      </c>
      <c r="G534" s="477"/>
    </row>
    <row r="535" spans="1:7" ht="15.75" x14ac:dyDescent="0.25">
      <c r="A535" s="125">
        <v>379</v>
      </c>
      <c r="B535" s="192" t="s">
        <v>5115</v>
      </c>
      <c r="C535" s="125" t="s">
        <v>3516</v>
      </c>
      <c r="D535" s="125" t="s">
        <v>5116</v>
      </c>
      <c r="E535" s="476">
        <v>40000000</v>
      </c>
      <c r="F535" s="478"/>
      <c r="G535" s="477"/>
    </row>
    <row r="536" spans="1:7" ht="15.75" x14ac:dyDescent="0.25">
      <c r="A536" s="125">
        <v>380</v>
      </c>
      <c r="B536" s="192" t="s">
        <v>5117</v>
      </c>
      <c r="C536" s="125" t="s">
        <v>4749</v>
      </c>
      <c r="D536" s="125" t="s">
        <v>5116</v>
      </c>
      <c r="E536" s="476">
        <v>40000000</v>
      </c>
      <c r="F536" s="478"/>
      <c r="G536" s="477" t="s">
        <v>1914</v>
      </c>
    </row>
    <row r="537" spans="1:7" ht="15.75" x14ac:dyDescent="0.25">
      <c r="A537" s="125">
        <v>381</v>
      </c>
      <c r="B537" s="192" t="s">
        <v>5118</v>
      </c>
      <c r="C537" s="125" t="s">
        <v>3516</v>
      </c>
      <c r="D537" s="125" t="s">
        <v>5080</v>
      </c>
      <c r="E537" s="478"/>
      <c r="F537" s="476">
        <v>20000000</v>
      </c>
      <c r="G537" s="477"/>
    </row>
    <row r="538" spans="1:7" ht="15.75" x14ac:dyDescent="0.25">
      <c r="A538" s="125">
        <v>382</v>
      </c>
      <c r="B538" s="192" t="s">
        <v>5119</v>
      </c>
      <c r="C538" s="125" t="s">
        <v>3309</v>
      </c>
      <c r="D538" s="125" t="s">
        <v>5080</v>
      </c>
      <c r="E538" s="476">
        <v>40000000</v>
      </c>
      <c r="F538" s="478"/>
      <c r="G538" s="477"/>
    </row>
    <row r="539" spans="1:7" ht="15.75" x14ac:dyDescent="0.25">
      <c r="A539" s="125">
        <v>383</v>
      </c>
      <c r="B539" s="192" t="s">
        <v>5120</v>
      </c>
      <c r="C539" s="125" t="s">
        <v>1957</v>
      </c>
      <c r="D539" s="125" t="s">
        <v>5080</v>
      </c>
      <c r="E539" s="476">
        <v>40000000</v>
      </c>
      <c r="F539" s="478"/>
      <c r="G539" s="477"/>
    </row>
    <row r="540" spans="1:7" ht="15.75" x14ac:dyDescent="0.25">
      <c r="A540" s="125">
        <v>384</v>
      </c>
      <c r="B540" s="192" t="s">
        <v>5121</v>
      </c>
      <c r="C540" s="125" t="s">
        <v>3419</v>
      </c>
      <c r="D540" s="125" t="s">
        <v>5094</v>
      </c>
      <c r="E540" s="478">
        <v>0</v>
      </c>
      <c r="F540" s="476">
        <v>20000000</v>
      </c>
      <c r="G540" s="477"/>
    </row>
    <row r="541" spans="1:7" ht="15.75" x14ac:dyDescent="0.25">
      <c r="A541" s="125">
        <v>385</v>
      </c>
      <c r="B541" s="192" t="s">
        <v>5122</v>
      </c>
      <c r="C541" s="125" t="s">
        <v>1957</v>
      </c>
      <c r="D541" s="125" t="s">
        <v>5094</v>
      </c>
      <c r="E541" s="478"/>
      <c r="F541" s="476">
        <v>20000000</v>
      </c>
      <c r="G541" s="477"/>
    </row>
    <row r="542" spans="1:7" ht="15.75" x14ac:dyDescent="0.25">
      <c r="A542" s="36" t="s">
        <v>1340</v>
      </c>
      <c r="B542" s="198" t="s">
        <v>4634</v>
      </c>
      <c r="C542" s="125"/>
      <c r="D542" s="125"/>
      <c r="E542" s="485">
        <f>SUM(E543:E623)</f>
        <v>1520000000</v>
      </c>
      <c r="F542" s="485">
        <f>SUM(F543:F623)</f>
        <v>860000000</v>
      </c>
      <c r="G542" s="477"/>
    </row>
    <row r="543" spans="1:7" ht="15.75" x14ac:dyDescent="0.25">
      <c r="A543" s="125">
        <v>386</v>
      </c>
      <c r="B543" s="192" t="s">
        <v>5123</v>
      </c>
      <c r="C543" s="481" t="s">
        <v>3520</v>
      </c>
      <c r="D543" s="125" t="s">
        <v>4639</v>
      </c>
      <c r="E543" s="476">
        <v>40000000</v>
      </c>
      <c r="F543" s="477"/>
      <c r="G543" s="477"/>
    </row>
    <row r="544" spans="1:7" ht="15.75" x14ac:dyDescent="0.25">
      <c r="A544" s="125">
        <v>387</v>
      </c>
      <c r="B544" s="192" t="s">
        <v>3317</v>
      </c>
      <c r="C544" s="125" t="s">
        <v>3309</v>
      </c>
      <c r="D544" s="125" t="s">
        <v>4637</v>
      </c>
      <c r="E544" s="476">
        <v>40000000</v>
      </c>
      <c r="F544" s="478">
        <v>0</v>
      </c>
      <c r="G544" s="477"/>
    </row>
    <row r="545" spans="1:7" ht="15.75" x14ac:dyDescent="0.25">
      <c r="A545" s="125">
        <v>388</v>
      </c>
      <c r="B545" s="192" t="s">
        <v>1991</v>
      </c>
      <c r="C545" s="125" t="s">
        <v>3309</v>
      </c>
      <c r="D545" s="125" t="s">
        <v>4657</v>
      </c>
      <c r="E545" s="476">
        <v>40000000</v>
      </c>
      <c r="F545" s="478">
        <v>0</v>
      </c>
      <c r="G545" s="477"/>
    </row>
    <row r="546" spans="1:7" ht="15.75" x14ac:dyDescent="0.25">
      <c r="A546" s="125">
        <v>389</v>
      </c>
      <c r="B546" s="192" t="s">
        <v>5124</v>
      </c>
      <c r="C546" s="125" t="s">
        <v>3516</v>
      </c>
      <c r="D546" s="125" t="s">
        <v>4666</v>
      </c>
      <c r="E546" s="476">
        <v>40000000</v>
      </c>
      <c r="F546" s="478">
        <v>0</v>
      </c>
      <c r="G546" s="477"/>
    </row>
    <row r="547" spans="1:7" ht="15.75" x14ac:dyDescent="0.25">
      <c r="A547" s="125">
        <v>390</v>
      </c>
      <c r="B547" s="192" t="s">
        <v>5125</v>
      </c>
      <c r="C547" s="125" t="s">
        <v>3520</v>
      </c>
      <c r="D547" s="125" t="s">
        <v>4636</v>
      </c>
      <c r="E547" s="476">
        <v>40000000</v>
      </c>
      <c r="F547" s="478">
        <v>0</v>
      </c>
      <c r="G547" s="477"/>
    </row>
    <row r="548" spans="1:7" ht="15.75" x14ac:dyDescent="0.25">
      <c r="A548" s="125">
        <v>391</v>
      </c>
      <c r="B548" s="192" t="s">
        <v>5126</v>
      </c>
      <c r="C548" s="125" t="s">
        <v>3522</v>
      </c>
      <c r="D548" s="125" t="s">
        <v>5127</v>
      </c>
      <c r="E548" s="476">
        <v>40000000</v>
      </c>
      <c r="F548" s="478">
        <v>0</v>
      </c>
      <c r="G548" s="477"/>
    </row>
    <row r="549" spans="1:7" ht="15.75" x14ac:dyDescent="0.25">
      <c r="A549" s="125">
        <v>392</v>
      </c>
      <c r="B549" s="192" t="s">
        <v>3835</v>
      </c>
      <c r="C549" s="125" t="s">
        <v>3516</v>
      </c>
      <c r="D549" s="125" t="s">
        <v>4664</v>
      </c>
      <c r="E549" s="476">
        <v>40000000</v>
      </c>
      <c r="F549" s="478">
        <v>0</v>
      </c>
      <c r="G549" s="477"/>
    </row>
    <row r="550" spans="1:7" ht="15.75" x14ac:dyDescent="0.25">
      <c r="A550" s="125">
        <v>393</v>
      </c>
      <c r="B550" s="192" t="s">
        <v>5128</v>
      </c>
      <c r="C550" s="125" t="s">
        <v>3516</v>
      </c>
      <c r="D550" s="125" t="s">
        <v>4647</v>
      </c>
      <c r="E550" s="476">
        <v>40000000</v>
      </c>
      <c r="F550" s="478">
        <v>0</v>
      </c>
      <c r="G550" s="477"/>
    </row>
    <row r="551" spans="1:7" ht="15.75" x14ac:dyDescent="0.25">
      <c r="A551" s="125">
        <v>394</v>
      </c>
      <c r="B551" s="192" t="s">
        <v>5129</v>
      </c>
      <c r="C551" s="125" t="s">
        <v>3520</v>
      </c>
      <c r="D551" s="125" t="s">
        <v>4647</v>
      </c>
      <c r="E551" s="476">
        <v>40000000</v>
      </c>
      <c r="F551" s="478">
        <v>0</v>
      </c>
      <c r="G551" s="477"/>
    </row>
    <row r="552" spans="1:7" ht="15.75" x14ac:dyDescent="0.25">
      <c r="A552" s="125">
        <v>395</v>
      </c>
      <c r="B552" s="192" t="s">
        <v>5130</v>
      </c>
      <c r="C552" s="125" t="s">
        <v>1957</v>
      </c>
      <c r="D552" s="125" t="s">
        <v>5131</v>
      </c>
      <c r="E552" s="476">
        <v>40000000</v>
      </c>
      <c r="F552" s="478">
        <v>0</v>
      </c>
      <c r="G552" s="477"/>
    </row>
    <row r="553" spans="1:7" ht="15.75" x14ac:dyDescent="0.25">
      <c r="A553" s="125">
        <v>396</v>
      </c>
      <c r="B553" s="192" t="s">
        <v>5132</v>
      </c>
      <c r="C553" s="125" t="s">
        <v>3520</v>
      </c>
      <c r="D553" s="125" t="s">
        <v>4636</v>
      </c>
      <c r="E553" s="476">
        <v>40000000</v>
      </c>
      <c r="F553" s="478">
        <v>0</v>
      </c>
      <c r="G553" s="477"/>
    </row>
    <row r="554" spans="1:7" ht="15.75" x14ac:dyDescent="0.25">
      <c r="A554" s="125">
        <v>397</v>
      </c>
      <c r="B554" s="192" t="s">
        <v>5133</v>
      </c>
      <c r="C554" s="125" t="s">
        <v>3309</v>
      </c>
      <c r="D554" s="125" t="s">
        <v>2562</v>
      </c>
      <c r="E554" s="476">
        <v>40000000</v>
      </c>
      <c r="F554" s="478">
        <v>0</v>
      </c>
      <c r="G554" s="477"/>
    </row>
    <row r="555" spans="1:7" ht="15.75" x14ac:dyDescent="0.25">
      <c r="A555" s="125">
        <v>398</v>
      </c>
      <c r="B555" s="192" t="s">
        <v>5134</v>
      </c>
      <c r="C555" s="125" t="s">
        <v>3309</v>
      </c>
      <c r="D555" s="125" t="s">
        <v>4637</v>
      </c>
      <c r="E555" s="476">
        <v>40000000</v>
      </c>
      <c r="F555" s="478">
        <v>0</v>
      </c>
      <c r="G555" s="477"/>
    </row>
    <row r="556" spans="1:7" ht="15.75" x14ac:dyDescent="0.25">
      <c r="A556" s="125">
        <v>399</v>
      </c>
      <c r="B556" s="192" t="s">
        <v>5135</v>
      </c>
      <c r="C556" s="125" t="s">
        <v>3520</v>
      </c>
      <c r="D556" s="125" t="s">
        <v>4637</v>
      </c>
      <c r="E556" s="476">
        <v>40000000</v>
      </c>
      <c r="F556" s="478">
        <v>0</v>
      </c>
      <c r="G556" s="477"/>
    </row>
    <row r="557" spans="1:7" ht="15.75" x14ac:dyDescent="0.25">
      <c r="A557" s="125">
        <v>400</v>
      </c>
      <c r="B557" s="192" t="s">
        <v>5136</v>
      </c>
      <c r="C557" s="125" t="s">
        <v>4749</v>
      </c>
      <c r="D557" s="125" t="s">
        <v>4637</v>
      </c>
      <c r="E557" s="476">
        <v>40000000</v>
      </c>
      <c r="F557" s="478">
        <v>0</v>
      </c>
      <c r="G557" s="477" t="s">
        <v>1914</v>
      </c>
    </row>
    <row r="558" spans="1:7" ht="15.75" x14ac:dyDescent="0.25">
      <c r="A558" s="125">
        <v>401</v>
      </c>
      <c r="B558" s="192" t="s">
        <v>5137</v>
      </c>
      <c r="C558" s="125" t="s">
        <v>3419</v>
      </c>
      <c r="D558" s="125" t="s">
        <v>4657</v>
      </c>
      <c r="E558" s="476">
        <v>40000000</v>
      </c>
      <c r="F558" s="478">
        <v>0</v>
      </c>
      <c r="G558" s="477"/>
    </row>
    <row r="559" spans="1:7" ht="15.75" x14ac:dyDescent="0.25">
      <c r="A559" s="125">
        <v>402</v>
      </c>
      <c r="B559" s="192" t="s">
        <v>277</v>
      </c>
      <c r="C559" s="125" t="s">
        <v>3520</v>
      </c>
      <c r="D559" s="125" t="s">
        <v>4657</v>
      </c>
      <c r="E559" s="476">
        <v>40000000</v>
      </c>
      <c r="F559" s="478">
        <v>0</v>
      </c>
      <c r="G559" s="477"/>
    </row>
    <row r="560" spans="1:7" ht="15.75" x14ac:dyDescent="0.25">
      <c r="A560" s="125">
        <v>403</v>
      </c>
      <c r="B560" s="192" t="s">
        <v>5138</v>
      </c>
      <c r="C560" s="125" t="s">
        <v>3520</v>
      </c>
      <c r="D560" s="125" t="s">
        <v>4652</v>
      </c>
      <c r="E560" s="476">
        <v>40000000</v>
      </c>
      <c r="F560" s="478">
        <v>0</v>
      </c>
      <c r="G560" s="477"/>
    </row>
    <row r="561" spans="1:7" ht="15.75" x14ac:dyDescent="0.25">
      <c r="A561" s="125">
        <v>404</v>
      </c>
      <c r="B561" s="192" t="s">
        <v>5139</v>
      </c>
      <c r="C561" s="125" t="s">
        <v>3522</v>
      </c>
      <c r="D561" s="125" t="s">
        <v>4664</v>
      </c>
      <c r="E561" s="476">
        <v>40000000</v>
      </c>
      <c r="F561" s="478">
        <v>0</v>
      </c>
      <c r="G561" s="477"/>
    </row>
    <row r="562" spans="1:7" ht="15.75" x14ac:dyDescent="0.25">
      <c r="A562" s="125">
        <v>405</v>
      </c>
      <c r="B562" s="192" t="s">
        <v>5140</v>
      </c>
      <c r="C562" s="125" t="s">
        <v>3520</v>
      </c>
      <c r="D562" s="125" t="s">
        <v>4647</v>
      </c>
      <c r="E562" s="476">
        <v>40000000</v>
      </c>
      <c r="F562" s="478">
        <v>0</v>
      </c>
      <c r="G562" s="477"/>
    </row>
    <row r="563" spans="1:7" ht="15.75" x14ac:dyDescent="0.25">
      <c r="A563" s="125">
        <v>406</v>
      </c>
      <c r="B563" s="192" t="s">
        <v>5141</v>
      </c>
      <c r="C563" s="125" t="s">
        <v>1957</v>
      </c>
      <c r="D563" s="125" t="s">
        <v>4647</v>
      </c>
      <c r="E563" s="478"/>
      <c r="F563" s="476">
        <v>20000000</v>
      </c>
      <c r="G563" s="477"/>
    </row>
    <row r="564" spans="1:7" ht="15.75" x14ac:dyDescent="0.25">
      <c r="A564" s="125">
        <v>407</v>
      </c>
      <c r="B564" s="192" t="s">
        <v>5142</v>
      </c>
      <c r="C564" s="125" t="s">
        <v>3516</v>
      </c>
      <c r="D564" s="125" t="s">
        <v>2562</v>
      </c>
      <c r="E564" s="478">
        <v>0</v>
      </c>
      <c r="F564" s="476">
        <v>20000000</v>
      </c>
      <c r="G564" s="477"/>
    </row>
    <row r="565" spans="1:7" ht="15.75" x14ac:dyDescent="0.25">
      <c r="A565" s="125">
        <v>408</v>
      </c>
      <c r="B565" s="192" t="s">
        <v>5143</v>
      </c>
      <c r="C565" s="125" t="s">
        <v>3520</v>
      </c>
      <c r="D565" s="125" t="s">
        <v>2562</v>
      </c>
      <c r="E565" s="478">
        <v>0</v>
      </c>
      <c r="F565" s="476">
        <v>20000000</v>
      </c>
      <c r="G565" s="477"/>
    </row>
    <row r="566" spans="1:7" ht="15.75" x14ac:dyDescent="0.25">
      <c r="A566" s="125">
        <v>409</v>
      </c>
      <c r="B566" s="192" t="s">
        <v>5144</v>
      </c>
      <c r="C566" s="125" t="s">
        <v>3520</v>
      </c>
      <c r="D566" s="125" t="s">
        <v>5145</v>
      </c>
      <c r="E566" s="478">
        <v>0</v>
      </c>
      <c r="F566" s="476">
        <v>20000000</v>
      </c>
      <c r="G566" s="477"/>
    </row>
    <row r="567" spans="1:7" ht="15.75" x14ac:dyDescent="0.25">
      <c r="A567" s="125">
        <v>410</v>
      </c>
      <c r="B567" s="192" t="s">
        <v>5146</v>
      </c>
      <c r="C567" s="125" t="s">
        <v>3516</v>
      </c>
      <c r="D567" s="125" t="s">
        <v>576</v>
      </c>
      <c r="E567" s="478">
        <v>0</v>
      </c>
      <c r="F567" s="476">
        <v>20000000</v>
      </c>
      <c r="G567" s="477"/>
    </row>
    <row r="568" spans="1:7" ht="15.75" x14ac:dyDescent="0.25">
      <c r="A568" s="125">
        <v>411</v>
      </c>
      <c r="B568" s="192" t="s">
        <v>5147</v>
      </c>
      <c r="C568" s="125" t="s">
        <v>4749</v>
      </c>
      <c r="D568" s="125" t="s">
        <v>4637</v>
      </c>
      <c r="E568" s="478">
        <v>0</v>
      </c>
      <c r="F568" s="476">
        <v>20000000</v>
      </c>
      <c r="G568" s="477" t="s">
        <v>1914</v>
      </c>
    </row>
    <row r="569" spans="1:7" ht="15.75" x14ac:dyDescent="0.25">
      <c r="A569" s="125">
        <v>412</v>
      </c>
      <c r="B569" s="192" t="s">
        <v>5148</v>
      </c>
      <c r="C569" s="125" t="s">
        <v>3516</v>
      </c>
      <c r="D569" s="125" t="s">
        <v>4657</v>
      </c>
      <c r="E569" s="478">
        <v>0</v>
      </c>
      <c r="F569" s="476">
        <v>20000000</v>
      </c>
      <c r="G569" s="477"/>
    </row>
    <row r="570" spans="1:7" ht="15.75" x14ac:dyDescent="0.25">
      <c r="A570" s="125">
        <v>413</v>
      </c>
      <c r="B570" s="192" t="s">
        <v>5149</v>
      </c>
      <c r="C570" s="125" t="s">
        <v>4749</v>
      </c>
      <c r="D570" s="125" t="s">
        <v>4657</v>
      </c>
      <c r="E570" s="478">
        <v>0</v>
      </c>
      <c r="F570" s="476">
        <v>20000000</v>
      </c>
      <c r="G570" s="477" t="s">
        <v>1914</v>
      </c>
    </row>
    <row r="571" spans="1:7" ht="15.75" x14ac:dyDescent="0.25">
      <c r="A571" s="125">
        <v>414</v>
      </c>
      <c r="B571" s="192" t="s">
        <v>5150</v>
      </c>
      <c r="C571" s="125" t="s">
        <v>3516</v>
      </c>
      <c r="D571" s="125" t="s">
        <v>4657</v>
      </c>
      <c r="E571" s="478">
        <v>0</v>
      </c>
      <c r="F571" s="476">
        <v>20000000</v>
      </c>
      <c r="G571" s="477"/>
    </row>
    <row r="572" spans="1:7" ht="15.75" x14ac:dyDescent="0.25">
      <c r="A572" s="125">
        <v>415</v>
      </c>
      <c r="B572" s="192" t="s">
        <v>5151</v>
      </c>
      <c r="C572" s="125" t="s">
        <v>3309</v>
      </c>
      <c r="D572" s="125" t="s">
        <v>4659</v>
      </c>
      <c r="E572" s="478">
        <v>0</v>
      </c>
      <c r="F572" s="476">
        <v>20000000</v>
      </c>
      <c r="G572" s="477"/>
    </row>
    <row r="573" spans="1:7" ht="15.75" x14ac:dyDescent="0.25">
      <c r="A573" s="125">
        <v>416</v>
      </c>
      <c r="B573" s="192" t="s">
        <v>5152</v>
      </c>
      <c r="C573" s="125" t="s">
        <v>3309</v>
      </c>
      <c r="D573" s="125" t="s">
        <v>4659</v>
      </c>
      <c r="E573" s="478">
        <v>0</v>
      </c>
      <c r="F573" s="476">
        <v>20000000</v>
      </c>
      <c r="G573" s="477"/>
    </row>
    <row r="574" spans="1:7" ht="15.75" x14ac:dyDescent="0.25">
      <c r="A574" s="125">
        <v>417</v>
      </c>
      <c r="B574" s="192" t="s">
        <v>5153</v>
      </c>
      <c r="C574" s="125" t="s">
        <v>3520</v>
      </c>
      <c r="D574" s="125" t="s">
        <v>4666</v>
      </c>
      <c r="E574" s="478">
        <v>0</v>
      </c>
      <c r="F574" s="476">
        <v>20000000</v>
      </c>
      <c r="G574" s="477"/>
    </row>
    <row r="575" spans="1:7" ht="15.75" x14ac:dyDescent="0.25">
      <c r="A575" s="125">
        <v>418</v>
      </c>
      <c r="B575" s="192" t="s">
        <v>5154</v>
      </c>
      <c r="C575" s="125" t="s">
        <v>3516</v>
      </c>
      <c r="D575" s="125" t="s">
        <v>4666</v>
      </c>
      <c r="E575" s="478">
        <v>0</v>
      </c>
      <c r="F575" s="476">
        <v>20000000</v>
      </c>
      <c r="G575" s="477"/>
    </row>
    <row r="576" spans="1:7" ht="15.75" x14ac:dyDescent="0.25">
      <c r="A576" s="125">
        <v>419</v>
      </c>
      <c r="B576" s="192" t="s">
        <v>5155</v>
      </c>
      <c r="C576" s="125" t="s">
        <v>3522</v>
      </c>
      <c r="D576" s="125" t="s">
        <v>5156</v>
      </c>
      <c r="E576" s="478">
        <v>0</v>
      </c>
      <c r="F576" s="476">
        <v>20000000</v>
      </c>
      <c r="G576" s="477"/>
    </row>
    <row r="577" spans="1:7" ht="15.75" x14ac:dyDescent="0.25">
      <c r="A577" s="125">
        <v>420</v>
      </c>
      <c r="B577" s="192" t="s">
        <v>5157</v>
      </c>
      <c r="C577" s="125" t="s">
        <v>4749</v>
      </c>
      <c r="D577" s="125" t="s">
        <v>4649</v>
      </c>
      <c r="E577" s="478">
        <v>0</v>
      </c>
      <c r="F577" s="476">
        <v>20000000</v>
      </c>
      <c r="G577" s="477" t="s">
        <v>1914</v>
      </c>
    </row>
    <row r="578" spans="1:7" ht="31.5" x14ac:dyDescent="0.25">
      <c r="A578" s="125">
        <v>421</v>
      </c>
      <c r="B578" s="192" t="s">
        <v>5158</v>
      </c>
      <c r="C578" s="125" t="s">
        <v>4749</v>
      </c>
      <c r="D578" s="125" t="s">
        <v>5159</v>
      </c>
      <c r="E578" s="478">
        <v>0</v>
      </c>
      <c r="F578" s="476">
        <v>20000000</v>
      </c>
      <c r="G578" s="477" t="s">
        <v>1914</v>
      </c>
    </row>
    <row r="579" spans="1:7" ht="15.75" x14ac:dyDescent="0.25">
      <c r="A579" s="125">
        <v>422</v>
      </c>
      <c r="B579" s="192" t="s">
        <v>5160</v>
      </c>
      <c r="C579" s="125" t="s">
        <v>3419</v>
      </c>
      <c r="D579" s="125" t="s">
        <v>4647</v>
      </c>
      <c r="E579" s="478">
        <v>0</v>
      </c>
      <c r="F579" s="476">
        <v>20000000</v>
      </c>
      <c r="G579" s="477"/>
    </row>
    <row r="580" spans="1:7" ht="15.75" x14ac:dyDescent="0.25">
      <c r="A580" s="125">
        <v>423</v>
      </c>
      <c r="B580" s="192" t="s">
        <v>5161</v>
      </c>
      <c r="C580" s="125" t="s">
        <v>3520</v>
      </c>
      <c r="D580" s="125" t="s">
        <v>4647</v>
      </c>
      <c r="E580" s="478">
        <v>0</v>
      </c>
      <c r="F580" s="476">
        <v>20000000</v>
      </c>
      <c r="G580" s="477"/>
    </row>
    <row r="581" spans="1:7" ht="15.75" x14ac:dyDescent="0.25">
      <c r="A581" s="125">
        <v>424</v>
      </c>
      <c r="B581" s="192" t="s">
        <v>5162</v>
      </c>
      <c r="C581" s="125" t="s">
        <v>1924</v>
      </c>
      <c r="D581" s="125" t="s">
        <v>4657</v>
      </c>
      <c r="E581" s="478">
        <v>0</v>
      </c>
      <c r="F581" s="476">
        <v>20000000</v>
      </c>
      <c r="G581" s="477"/>
    </row>
    <row r="582" spans="1:7" ht="15.75" x14ac:dyDescent="0.25">
      <c r="A582" s="125">
        <v>425</v>
      </c>
      <c r="B582" s="192" t="s">
        <v>5163</v>
      </c>
      <c r="C582" s="125" t="s">
        <v>3520</v>
      </c>
      <c r="D582" s="125" t="s">
        <v>4657</v>
      </c>
      <c r="E582" s="478"/>
      <c r="F582" s="476">
        <v>20000000</v>
      </c>
      <c r="G582" s="477"/>
    </row>
    <row r="583" spans="1:7" ht="15.75" x14ac:dyDescent="0.25">
      <c r="A583" s="125">
        <v>426</v>
      </c>
      <c r="B583" s="192" t="s">
        <v>5164</v>
      </c>
      <c r="C583" s="125" t="s">
        <v>1957</v>
      </c>
      <c r="D583" s="125" t="s">
        <v>5165</v>
      </c>
      <c r="E583" s="478">
        <v>0</v>
      </c>
      <c r="F583" s="476">
        <v>20000000</v>
      </c>
      <c r="G583" s="477"/>
    </row>
    <row r="584" spans="1:7" ht="15.75" x14ac:dyDescent="0.25">
      <c r="A584" s="125">
        <v>427</v>
      </c>
      <c r="B584" s="192" t="s">
        <v>5166</v>
      </c>
      <c r="C584" s="125" t="s">
        <v>1957</v>
      </c>
      <c r="D584" s="125" t="s">
        <v>2562</v>
      </c>
      <c r="E584" s="478"/>
      <c r="F584" s="476">
        <v>20000000</v>
      </c>
      <c r="G584" s="477"/>
    </row>
    <row r="585" spans="1:7" ht="15.75" x14ac:dyDescent="0.25">
      <c r="A585" s="125">
        <v>428</v>
      </c>
      <c r="B585" s="192" t="s">
        <v>5167</v>
      </c>
      <c r="C585" s="125" t="s">
        <v>1957</v>
      </c>
      <c r="D585" s="125" t="s">
        <v>4663</v>
      </c>
      <c r="E585" s="478">
        <v>0</v>
      </c>
      <c r="F585" s="476">
        <v>20000000</v>
      </c>
      <c r="G585" s="477"/>
    </row>
    <row r="586" spans="1:7" ht="15.75" x14ac:dyDescent="0.25">
      <c r="A586" s="125">
        <v>429</v>
      </c>
      <c r="B586" s="192" t="s">
        <v>5168</v>
      </c>
      <c r="C586" s="125" t="s">
        <v>1957</v>
      </c>
      <c r="D586" s="125" t="s">
        <v>5145</v>
      </c>
      <c r="E586" s="476">
        <v>40000000</v>
      </c>
      <c r="F586" s="478"/>
      <c r="G586" s="477"/>
    </row>
    <row r="587" spans="1:7" ht="15.75" x14ac:dyDescent="0.25">
      <c r="A587" s="125">
        <v>430</v>
      </c>
      <c r="B587" s="192" t="s">
        <v>438</v>
      </c>
      <c r="C587" s="125" t="s">
        <v>3516</v>
      </c>
      <c r="D587" s="125" t="s">
        <v>2562</v>
      </c>
      <c r="E587" s="478">
        <v>0</v>
      </c>
      <c r="F587" s="476">
        <v>20000000</v>
      </c>
      <c r="G587" s="477"/>
    </row>
    <row r="588" spans="1:7" ht="15.75" x14ac:dyDescent="0.25">
      <c r="A588" s="125">
        <v>431</v>
      </c>
      <c r="B588" s="192" t="s">
        <v>5169</v>
      </c>
      <c r="C588" s="125" t="s">
        <v>3520</v>
      </c>
      <c r="D588" s="125" t="s">
        <v>4639</v>
      </c>
      <c r="E588" s="476">
        <v>40000000</v>
      </c>
      <c r="F588" s="478"/>
      <c r="G588" s="477"/>
    </row>
    <row r="589" spans="1:7" ht="15.75" x14ac:dyDescent="0.25">
      <c r="A589" s="125">
        <v>432</v>
      </c>
      <c r="B589" s="192" t="s">
        <v>5170</v>
      </c>
      <c r="C589" s="125" t="s">
        <v>3516</v>
      </c>
      <c r="D589" s="125" t="s">
        <v>5145</v>
      </c>
      <c r="E589" s="476">
        <v>40000000</v>
      </c>
      <c r="F589" s="478"/>
      <c r="G589" s="477"/>
    </row>
    <row r="590" spans="1:7" ht="15.75" x14ac:dyDescent="0.25">
      <c r="A590" s="125">
        <v>433</v>
      </c>
      <c r="B590" s="192" t="s">
        <v>5171</v>
      </c>
      <c r="C590" s="125" t="s">
        <v>4749</v>
      </c>
      <c r="D590" s="125" t="s">
        <v>5145</v>
      </c>
      <c r="E590" s="476">
        <v>40000000</v>
      </c>
      <c r="F590" s="478"/>
      <c r="G590" s="477" t="s">
        <v>1914</v>
      </c>
    </row>
    <row r="591" spans="1:7" ht="15.75" x14ac:dyDescent="0.25">
      <c r="A591" s="125">
        <v>434</v>
      </c>
      <c r="B591" s="192" t="s">
        <v>5172</v>
      </c>
      <c r="C591" s="125" t="s">
        <v>3516</v>
      </c>
      <c r="D591" s="125" t="s">
        <v>5145</v>
      </c>
      <c r="E591" s="476">
        <v>40000000</v>
      </c>
      <c r="F591" s="478"/>
      <c r="G591" s="477"/>
    </row>
    <row r="592" spans="1:7" ht="15.75" x14ac:dyDescent="0.25">
      <c r="A592" s="125">
        <v>435</v>
      </c>
      <c r="B592" s="192" t="s">
        <v>5173</v>
      </c>
      <c r="C592" s="125" t="s">
        <v>3309</v>
      </c>
      <c r="D592" s="125" t="s">
        <v>5145</v>
      </c>
      <c r="E592" s="476">
        <v>40000000</v>
      </c>
      <c r="F592" s="478"/>
      <c r="G592" s="477"/>
    </row>
    <row r="593" spans="1:7" ht="15.75" x14ac:dyDescent="0.25">
      <c r="A593" s="125">
        <v>436</v>
      </c>
      <c r="B593" s="192" t="s">
        <v>5174</v>
      </c>
      <c r="C593" s="125" t="s">
        <v>3309</v>
      </c>
      <c r="D593" s="125" t="s">
        <v>5145</v>
      </c>
      <c r="E593" s="478">
        <v>0</v>
      </c>
      <c r="F593" s="476">
        <v>20000000</v>
      </c>
      <c r="G593" s="477"/>
    </row>
    <row r="594" spans="1:7" ht="15.75" x14ac:dyDescent="0.25">
      <c r="A594" s="125">
        <v>437</v>
      </c>
      <c r="B594" s="192" t="s">
        <v>5175</v>
      </c>
      <c r="C594" s="125" t="s">
        <v>3309</v>
      </c>
      <c r="D594" s="125" t="s">
        <v>576</v>
      </c>
      <c r="E594" s="476">
        <v>40000000</v>
      </c>
      <c r="F594" s="478"/>
      <c r="G594" s="477"/>
    </row>
    <row r="595" spans="1:7" ht="15.75" x14ac:dyDescent="0.25">
      <c r="A595" s="125">
        <v>438</v>
      </c>
      <c r="B595" s="192" t="s">
        <v>5176</v>
      </c>
      <c r="C595" s="125" t="s">
        <v>3309</v>
      </c>
      <c r="D595" s="125" t="s">
        <v>576</v>
      </c>
      <c r="E595" s="478">
        <v>0</v>
      </c>
      <c r="F595" s="476">
        <v>20000000</v>
      </c>
      <c r="G595" s="477"/>
    </row>
    <row r="596" spans="1:7" ht="15.75" x14ac:dyDescent="0.25">
      <c r="A596" s="125">
        <v>439</v>
      </c>
      <c r="B596" s="192" t="s">
        <v>5177</v>
      </c>
      <c r="C596" s="125" t="s">
        <v>3309</v>
      </c>
      <c r="D596" s="125" t="s">
        <v>576</v>
      </c>
      <c r="E596" s="478">
        <v>0</v>
      </c>
      <c r="F596" s="476">
        <v>20000000</v>
      </c>
      <c r="G596" s="477"/>
    </row>
    <row r="597" spans="1:7" ht="15.75" x14ac:dyDescent="0.25">
      <c r="A597" s="125">
        <v>440</v>
      </c>
      <c r="B597" s="192" t="s">
        <v>5178</v>
      </c>
      <c r="C597" s="125" t="s">
        <v>3419</v>
      </c>
      <c r="D597" s="125" t="s">
        <v>576</v>
      </c>
      <c r="E597" s="478">
        <v>0</v>
      </c>
      <c r="F597" s="476">
        <v>20000000</v>
      </c>
      <c r="G597" s="477"/>
    </row>
    <row r="598" spans="1:7" ht="15.75" x14ac:dyDescent="0.25">
      <c r="A598" s="125">
        <v>441</v>
      </c>
      <c r="B598" s="192" t="s">
        <v>5179</v>
      </c>
      <c r="C598" s="125" t="s">
        <v>3516</v>
      </c>
      <c r="D598" s="125" t="s">
        <v>576</v>
      </c>
      <c r="E598" s="476">
        <v>40000000</v>
      </c>
      <c r="F598" s="478"/>
      <c r="G598" s="477"/>
    </row>
    <row r="599" spans="1:7" ht="15.75" x14ac:dyDescent="0.25">
      <c r="A599" s="125">
        <v>442</v>
      </c>
      <c r="B599" s="192" t="s">
        <v>5180</v>
      </c>
      <c r="C599" s="125" t="s">
        <v>3309</v>
      </c>
      <c r="D599" s="125" t="s">
        <v>576</v>
      </c>
      <c r="E599" s="476">
        <v>40000000</v>
      </c>
      <c r="F599" s="478"/>
      <c r="G599" s="477"/>
    </row>
    <row r="600" spans="1:7" ht="15.75" x14ac:dyDescent="0.25">
      <c r="A600" s="125">
        <v>443</v>
      </c>
      <c r="B600" s="192" t="s">
        <v>5181</v>
      </c>
      <c r="C600" s="125" t="s">
        <v>3309</v>
      </c>
      <c r="D600" s="125" t="s">
        <v>576</v>
      </c>
      <c r="E600" s="476">
        <v>40000000</v>
      </c>
      <c r="F600" s="478"/>
      <c r="G600" s="477"/>
    </row>
    <row r="601" spans="1:7" ht="15.75" x14ac:dyDescent="0.25">
      <c r="A601" s="125">
        <v>444</v>
      </c>
      <c r="B601" s="192" t="s">
        <v>5182</v>
      </c>
      <c r="C601" s="125" t="s">
        <v>4749</v>
      </c>
      <c r="D601" s="125" t="s">
        <v>4659</v>
      </c>
      <c r="E601" s="476">
        <v>40000000</v>
      </c>
      <c r="F601" s="478"/>
      <c r="G601" s="477" t="s">
        <v>1914</v>
      </c>
    </row>
    <row r="602" spans="1:7" ht="15.75" x14ac:dyDescent="0.25">
      <c r="A602" s="125">
        <v>445</v>
      </c>
      <c r="B602" s="192" t="s">
        <v>489</v>
      </c>
      <c r="C602" s="125" t="s">
        <v>3309</v>
      </c>
      <c r="D602" s="125" t="s">
        <v>4659</v>
      </c>
      <c r="E602" s="476">
        <v>40000000</v>
      </c>
      <c r="F602" s="478"/>
      <c r="G602" s="477"/>
    </row>
    <row r="603" spans="1:7" ht="15.75" x14ac:dyDescent="0.25">
      <c r="A603" s="125">
        <v>446</v>
      </c>
      <c r="B603" s="192" t="s">
        <v>5183</v>
      </c>
      <c r="C603" s="125" t="s">
        <v>3516</v>
      </c>
      <c r="D603" s="125" t="s">
        <v>4659</v>
      </c>
      <c r="E603" s="478">
        <v>0</v>
      </c>
      <c r="F603" s="476">
        <v>20000000</v>
      </c>
      <c r="G603" s="477"/>
    </row>
    <row r="604" spans="1:7" ht="15.75" x14ac:dyDescent="0.25">
      <c r="A604" s="125">
        <v>447</v>
      </c>
      <c r="B604" s="192" t="s">
        <v>5184</v>
      </c>
      <c r="C604" s="125" t="s">
        <v>3516</v>
      </c>
      <c r="D604" s="125" t="s">
        <v>4666</v>
      </c>
      <c r="E604" s="476">
        <v>40000000</v>
      </c>
      <c r="F604" s="478"/>
      <c r="G604" s="477"/>
    </row>
    <row r="605" spans="1:7" ht="21" customHeight="1" x14ac:dyDescent="0.25">
      <c r="A605" s="125">
        <v>448</v>
      </c>
      <c r="B605" s="192" t="s">
        <v>5185</v>
      </c>
      <c r="C605" s="125" t="s">
        <v>4749</v>
      </c>
      <c r="D605" s="125" t="s">
        <v>5156</v>
      </c>
      <c r="E605" s="476">
        <v>40000000</v>
      </c>
      <c r="F605" s="478"/>
      <c r="G605" s="477" t="s">
        <v>1914</v>
      </c>
    </row>
    <row r="606" spans="1:7" ht="15.75" x14ac:dyDescent="0.25">
      <c r="A606" s="125">
        <v>449</v>
      </c>
      <c r="B606" s="192" t="s">
        <v>5186</v>
      </c>
      <c r="C606" s="125" t="s">
        <v>3520</v>
      </c>
      <c r="D606" s="125" t="s">
        <v>5165</v>
      </c>
      <c r="E606" s="478">
        <v>0</v>
      </c>
      <c r="F606" s="476">
        <v>20000000</v>
      </c>
      <c r="G606" s="477"/>
    </row>
    <row r="607" spans="1:7" ht="15.75" x14ac:dyDescent="0.25">
      <c r="A607" s="125">
        <v>450</v>
      </c>
      <c r="B607" s="192" t="s">
        <v>5187</v>
      </c>
      <c r="C607" s="125" t="s">
        <v>3419</v>
      </c>
      <c r="D607" s="125" t="s">
        <v>5165</v>
      </c>
      <c r="E607" s="478">
        <v>0</v>
      </c>
      <c r="F607" s="476">
        <v>20000000</v>
      </c>
      <c r="G607" s="477"/>
    </row>
    <row r="608" spans="1:7" ht="15.75" x14ac:dyDescent="0.25">
      <c r="A608" s="125">
        <v>451</v>
      </c>
      <c r="B608" s="192" t="s">
        <v>5188</v>
      </c>
      <c r="C608" s="125" t="s">
        <v>3516</v>
      </c>
      <c r="D608" s="125" t="s">
        <v>5165</v>
      </c>
      <c r="E608" s="476">
        <v>40000000</v>
      </c>
      <c r="F608" s="478"/>
      <c r="G608" s="477"/>
    </row>
    <row r="609" spans="1:7" ht="15.75" x14ac:dyDescent="0.25">
      <c r="A609" s="125">
        <v>452</v>
      </c>
      <c r="B609" s="192" t="s">
        <v>5189</v>
      </c>
      <c r="C609" s="125" t="s">
        <v>3522</v>
      </c>
      <c r="D609" s="125" t="s">
        <v>5165</v>
      </c>
      <c r="E609" s="478">
        <v>0</v>
      </c>
      <c r="F609" s="476">
        <v>20000000</v>
      </c>
      <c r="G609" s="477"/>
    </row>
    <row r="610" spans="1:7" ht="15.75" x14ac:dyDescent="0.25">
      <c r="A610" s="125">
        <v>453</v>
      </c>
      <c r="B610" s="192" t="s">
        <v>2570</v>
      </c>
      <c r="C610" s="125" t="s">
        <v>3520</v>
      </c>
      <c r="D610" s="125" t="s">
        <v>5165</v>
      </c>
      <c r="E610" s="478">
        <v>0</v>
      </c>
      <c r="F610" s="476">
        <v>20000000</v>
      </c>
      <c r="G610" s="477"/>
    </row>
    <row r="611" spans="1:7" ht="15.75" x14ac:dyDescent="0.25">
      <c r="A611" s="125">
        <v>454</v>
      </c>
      <c r="B611" s="192" t="s">
        <v>5190</v>
      </c>
      <c r="C611" s="125" t="s">
        <v>3520</v>
      </c>
      <c r="D611" s="125" t="s">
        <v>4641</v>
      </c>
      <c r="E611" s="478">
        <v>0</v>
      </c>
      <c r="F611" s="476">
        <v>20000000</v>
      </c>
      <c r="G611" s="477"/>
    </row>
    <row r="612" spans="1:7" ht="15.75" x14ac:dyDescent="0.25">
      <c r="A612" s="125">
        <v>455</v>
      </c>
      <c r="B612" s="192" t="s">
        <v>5191</v>
      </c>
      <c r="C612" s="125" t="s">
        <v>3309</v>
      </c>
      <c r="D612" s="125" t="s">
        <v>4649</v>
      </c>
      <c r="E612" s="476">
        <v>40000000</v>
      </c>
      <c r="F612" s="478"/>
      <c r="G612" s="477"/>
    </row>
    <row r="613" spans="1:7" ht="15.75" x14ac:dyDescent="0.25">
      <c r="A613" s="125">
        <v>456</v>
      </c>
      <c r="B613" s="192" t="s">
        <v>5192</v>
      </c>
      <c r="C613" s="125" t="s">
        <v>3309</v>
      </c>
      <c r="D613" s="125" t="s">
        <v>4649</v>
      </c>
      <c r="E613" s="478">
        <v>0</v>
      </c>
      <c r="F613" s="476">
        <v>20000000</v>
      </c>
      <c r="G613" s="477"/>
    </row>
    <row r="614" spans="1:7" ht="15.75" x14ac:dyDescent="0.25">
      <c r="A614" s="125">
        <v>457</v>
      </c>
      <c r="B614" s="192" t="s">
        <v>5193</v>
      </c>
      <c r="C614" s="125" t="s">
        <v>3520</v>
      </c>
      <c r="D614" s="125" t="s">
        <v>5159</v>
      </c>
      <c r="E614" s="478">
        <v>0</v>
      </c>
      <c r="F614" s="476">
        <v>20000000</v>
      </c>
      <c r="G614" s="477"/>
    </row>
    <row r="615" spans="1:7" ht="15.75" x14ac:dyDescent="0.25">
      <c r="A615" s="125">
        <v>458</v>
      </c>
      <c r="B615" s="192" t="s">
        <v>5194</v>
      </c>
      <c r="C615" s="125" t="s">
        <v>3520</v>
      </c>
      <c r="D615" s="125" t="s">
        <v>4645</v>
      </c>
      <c r="E615" s="476">
        <v>40000000</v>
      </c>
      <c r="F615" s="478"/>
      <c r="G615" s="477"/>
    </row>
    <row r="616" spans="1:7" ht="15.75" x14ac:dyDescent="0.25">
      <c r="A616" s="125">
        <v>459</v>
      </c>
      <c r="B616" s="192" t="s">
        <v>5195</v>
      </c>
      <c r="C616" s="125" t="s">
        <v>3309</v>
      </c>
      <c r="D616" s="125" t="s">
        <v>4663</v>
      </c>
      <c r="E616" s="478">
        <v>0</v>
      </c>
      <c r="F616" s="476">
        <v>20000000</v>
      </c>
      <c r="G616" s="477"/>
    </row>
    <row r="617" spans="1:7" ht="15.75" x14ac:dyDescent="0.25">
      <c r="A617" s="125">
        <v>460</v>
      </c>
      <c r="B617" s="192" t="s">
        <v>5196</v>
      </c>
      <c r="C617" s="125" t="s">
        <v>3309</v>
      </c>
      <c r="D617" s="125" t="s">
        <v>4663</v>
      </c>
      <c r="E617" s="478">
        <v>0</v>
      </c>
      <c r="F617" s="476">
        <v>20000000</v>
      </c>
      <c r="G617" s="477"/>
    </row>
    <row r="618" spans="1:7" ht="15.75" x14ac:dyDescent="0.25">
      <c r="A618" s="125">
        <v>461</v>
      </c>
      <c r="B618" s="192" t="s">
        <v>5197</v>
      </c>
      <c r="C618" s="125" t="s">
        <v>3520</v>
      </c>
      <c r="D618" s="125" t="s">
        <v>5198</v>
      </c>
      <c r="E618" s="478">
        <v>0</v>
      </c>
      <c r="F618" s="476">
        <v>20000000</v>
      </c>
      <c r="G618" s="477"/>
    </row>
    <row r="619" spans="1:7" ht="15.75" x14ac:dyDescent="0.25">
      <c r="A619" s="125">
        <v>462</v>
      </c>
      <c r="B619" s="192" t="s">
        <v>5199</v>
      </c>
      <c r="C619" s="125" t="s">
        <v>3419</v>
      </c>
      <c r="D619" s="125" t="s">
        <v>4647</v>
      </c>
      <c r="E619" s="478">
        <v>0</v>
      </c>
      <c r="F619" s="476">
        <v>20000000</v>
      </c>
      <c r="G619" s="477"/>
    </row>
    <row r="620" spans="1:7" ht="15.75" x14ac:dyDescent="0.25">
      <c r="A620" s="125">
        <v>463</v>
      </c>
      <c r="B620" s="192" t="s">
        <v>5200</v>
      </c>
      <c r="C620" s="125" t="s">
        <v>3309</v>
      </c>
      <c r="D620" s="125" t="s">
        <v>4647</v>
      </c>
      <c r="E620" s="478"/>
      <c r="F620" s="476">
        <v>20000000</v>
      </c>
      <c r="G620" s="477"/>
    </row>
    <row r="621" spans="1:7" ht="15.75" x14ac:dyDescent="0.25">
      <c r="A621" s="125">
        <v>464</v>
      </c>
      <c r="B621" s="192" t="s">
        <v>5201</v>
      </c>
      <c r="C621" s="125" t="s">
        <v>3309</v>
      </c>
      <c r="D621" s="125" t="s">
        <v>4647</v>
      </c>
      <c r="E621" s="478">
        <v>0</v>
      </c>
      <c r="F621" s="476">
        <v>20000000</v>
      </c>
      <c r="G621" s="477"/>
    </row>
    <row r="622" spans="1:7" ht="15.75" x14ac:dyDescent="0.25">
      <c r="A622" s="125">
        <v>465</v>
      </c>
      <c r="B622" s="192" t="s">
        <v>5202</v>
      </c>
      <c r="C622" s="125" t="s">
        <v>3419</v>
      </c>
      <c r="D622" s="125" t="s">
        <v>4647</v>
      </c>
      <c r="E622" s="478">
        <v>0</v>
      </c>
      <c r="F622" s="476">
        <v>20000000</v>
      </c>
      <c r="G622" s="477"/>
    </row>
    <row r="623" spans="1:7" ht="31.5" x14ac:dyDescent="0.25">
      <c r="A623" s="125">
        <v>466</v>
      </c>
      <c r="B623" s="192" t="s">
        <v>5203</v>
      </c>
      <c r="C623" s="125" t="s">
        <v>4749</v>
      </c>
      <c r="D623" s="125" t="s">
        <v>4657</v>
      </c>
      <c r="E623" s="476">
        <v>40000000</v>
      </c>
      <c r="F623" s="478"/>
      <c r="G623" s="477" t="s">
        <v>1914</v>
      </c>
    </row>
    <row r="624" spans="1:7" ht="15.75" x14ac:dyDescent="0.25">
      <c r="A624" s="36" t="s">
        <v>1342</v>
      </c>
      <c r="B624" s="198" t="s">
        <v>4668</v>
      </c>
      <c r="C624" s="125"/>
      <c r="D624" s="125"/>
      <c r="E624" s="485">
        <f>SUM(E625:E630)</f>
        <v>40000000</v>
      </c>
      <c r="F624" s="485">
        <f>SUM(F625:F630)</f>
        <v>100000000</v>
      </c>
      <c r="G624" s="477"/>
    </row>
    <row r="625" spans="1:7" ht="15.75" x14ac:dyDescent="0.25">
      <c r="A625" s="125">
        <v>467</v>
      </c>
      <c r="B625" s="192" t="s">
        <v>3920</v>
      </c>
      <c r="C625" s="125" t="s">
        <v>1957</v>
      </c>
      <c r="D625" s="125" t="s">
        <v>5204</v>
      </c>
      <c r="E625" s="476">
        <v>40000000</v>
      </c>
      <c r="F625" s="478">
        <v>0</v>
      </c>
      <c r="G625" s="477"/>
    </row>
    <row r="626" spans="1:7" ht="15.75" x14ac:dyDescent="0.25">
      <c r="A626" s="125">
        <v>468</v>
      </c>
      <c r="B626" s="192" t="s">
        <v>5205</v>
      </c>
      <c r="C626" s="125" t="s">
        <v>1957</v>
      </c>
      <c r="D626" s="125" t="s">
        <v>5206</v>
      </c>
      <c r="E626" s="478">
        <v>0</v>
      </c>
      <c r="F626" s="476">
        <v>20000000</v>
      </c>
      <c r="G626" s="477"/>
    </row>
    <row r="627" spans="1:7" ht="15.75" x14ac:dyDescent="0.25">
      <c r="A627" s="125">
        <v>469</v>
      </c>
      <c r="B627" s="192" t="s">
        <v>5207</v>
      </c>
      <c r="C627" s="125" t="s">
        <v>4573</v>
      </c>
      <c r="D627" s="125" t="s">
        <v>675</v>
      </c>
      <c r="E627" s="478">
        <v>0</v>
      </c>
      <c r="F627" s="476">
        <v>20000000</v>
      </c>
      <c r="G627" s="477"/>
    </row>
    <row r="628" spans="1:7" ht="15.75" x14ac:dyDescent="0.25">
      <c r="A628" s="125">
        <v>470</v>
      </c>
      <c r="B628" s="192" t="s">
        <v>5208</v>
      </c>
      <c r="C628" s="125" t="s">
        <v>1957</v>
      </c>
      <c r="D628" s="125" t="s">
        <v>78</v>
      </c>
      <c r="E628" s="478">
        <v>0</v>
      </c>
      <c r="F628" s="476">
        <v>20000000</v>
      </c>
      <c r="G628" s="477"/>
    </row>
    <row r="629" spans="1:7" ht="15.75" x14ac:dyDescent="0.25">
      <c r="A629" s="125">
        <v>471</v>
      </c>
      <c r="B629" s="192" t="s">
        <v>575</v>
      </c>
      <c r="C629" s="125" t="s">
        <v>1957</v>
      </c>
      <c r="D629" s="125" t="s">
        <v>675</v>
      </c>
      <c r="E629" s="478">
        <v>0</v>
      </c>
      <c r="F629" s="476">
        <v>20000000</v>
      </c>
      <c r="G629" s="477"/>
    </row>
    <row r="630" spans="1:7" ht="15.75" x14ac:dyDescent="0.25">
      <c r="A630" s="125">
        <v>472</v>
      </c>
      <c r="B630" s="192" t="s">
        <v>5209</v>
      </c>
      <c r="C630" s="125" t="s">
        <v>4573</v>
      </c>
      <c r="D630" s="125" t="s">
        <v>5210</v>
      </c>
      <c r="E630" s="478">
        <v>0</v>
      </c>
      <c r="F630" s="476">
        <v>20000000</v>
      </c>
      <c r="G630" s="477"/>
    </row>
    <row r="631" spans="1:7" ht="15.75" x14ac:dyDescent="0.25">
      <c r="A631" s="36" t="s">
        <v>1344</v>
      </c>
      <c r="B631" s="573" t="s">
        <v>4670</v>
      </c>
      <c r="C631" s="573"/>
      <c r="D631" s="125"/>
      <c r="E631" s="485">
        <f>SUM(E632:E644)</f>
        <v>160000000</v>
      </c>
      <c r="F631" s="485">
        <f>SUM(F632:F644)</f>
        <v>180000000</v>
      </c>
      <c r="G631" s="477"/>
    </row>
    <row r="632" spans="1:7" ht="15.75" x14ac:dyDescent="0.25">
      <c r="A632" s="125">
        <v>473</v>
      </c>
      <c r="B632" s="192" t="s">
        <v>5211</v>
      </c>
      <c r="C632" s="125" t="s">
        <v>1957</v>
      </c>
      <c r="D632" s="125" t="s">
        <v>4958</v>
      </c>
      <c r="E632" s="476">
        <v>40000000</v>
      </c>
      <c r="F632" s="478">
        <v>0</v>
      </c>
      <c r="G632" s="477"/>
    </row>
    <row r="633" spans="1:7" ht="15.75" x14ac:dyDescent="0.25">
      <c r="A633" s="125">
        <v>474</v>
      </c>
      <c r="B633" s="192" t="s">
        <v>5212</v>
      </c>
      <c r="C633" s="125" t="s">
        <v>4573</v>
      </c>
      <c r="D633" s="125" t="s">
        <v>1107</v>
      </c>
      <c r="E633" s="476">
        <v>40000000</v>
      </c>
      <c r="F633" s="478">
        <v>0</v>
      </c>
      <c r="G633" s="477"/>
    </row>
    <row r="634" spans="1:7" ht="15.75" x14ac:dyDescent="0.25">
      <c r="A634" s="125">
        <v>475</v>
      </c>
      <c r="B634" s="192" t="s">
        <v>5213</v>
      </c>
      <c r="C634" s="125" t="s">
        <v>4573</v>
      </c>
      <c r="D634" s="125" t="s">
        <v>2938</v>
      </c>
      <c r="E634" s="476">
        <v>40000000</v>
      </c>
      <c r="F634" s="478">
        <v>0</v>
      </c>
      <c r="G634" s="477"/>
    </row>
    <row r="635" spans="1:7" ht="15.75" x14ac:dyDescent="0.25">
      <c r="A635" s="125">
        <v>476</v>
      </c>
      <c r="B635" s="192" t="s">
        <v>5214</v>
      </c>
      <c r="C635" s="125" t="s">
        <v>4573</v>
      </c>
      <c r="D635" s="125" t="s">
        <v>4674</v>
      </c>
      <c r="E635" s="476">
        <v>40000000</v>
      </c>
      <c r="F635" s="478">
        <v>0</v>
      </c>
      <c r="G635" s="477"/>
    </row>
    <row r="636" spans="1:7" ht="15.75" x14ac:dyDescent="0.25">
      <c r="A636" s="125">
        <v>477</v>
      </c>
      <c r="B636" s="192" t="s">
        <v>5215</v>
      </c>
      <c r="C636" s="125" t="s">
        <v>1957</v>
      </c>
      <c r="D636" s="125" t="s">
        <v>576</v>
      </c>
      <c r="E636" s="478">
        <v>0</v>
      </c>
      <c r="F636" s="476">
        <v>20000000</v>
      </c>
      <c r="G636" s="477"/>
    </row>
    <row r="637" spans="1:7" ht="15.75" x14ac:dyDescent="0.25">
      <c r="A637" s="125">
        <v>478</v>
      </c>
      <c r="B637" s="192" t="s">
        <v>5216</v>
      </c>
      <c r="C637" s="125" t="s">
        <v>4541</v>
      </c>
      <c r="D637" s="125" t="s">
        <v>576</v>
      </c>
      <c r="E637" s="478">
        <v>0</v>
      </c>
      <c r="F637" s="476">
        <v>20000000</v>
      </c>
      <c r="G637" s="477"/>
    </row>
    <row r="638" spans="1:7" ht="15.75" x14ac:dyDescent="0.25">
      <c r="A638" s="125">
        <v>479</v>
      </c>
      <c r="B638" s="192" t="s">
        <v>5217</v>
      </c>
      <c r="C638" s="125" t="s">
        <v>1957</v>
      </c>
      <c r="D638" s="125" t="s">
        <v>68</v>
      </c>
      <c r="E638" s="478">
        <v>0</v>
      </c>
      <c r="F638" s="476">
        <v>20000000</v>
      </c>
      <c r="G638" s="477"/>
    </row>
    <row r="639" spans="1:7" ht="15.75" x14ac:dyDescent="0.25">
      <c r="A639" s="125">
        <v>480</v>
      </c>
      <c r="B639" s="192" t="s">
        <v>5218</v>
      </c>
      <c r="C639" s="125" t="s">
        <v>1957</v>
      </c>
      <c r="D639" s="125" t="s">
        <v>5219</v>
      </c>
      <c r="E639" s="478">
        <v>0</v>
      </c>
      <c r="F639" s="476">
        <v>20000000</v>
      </c>
      <c r="G639" s="477"/>
    </row>
    <row r="640" spans="1:7" ht="15.75" x14ac:dyDescent="0.25">
      <c r="A640" s="125">
        <v>481</v>
      </c>
      <c r="B640" s="192" t="s">
        <v>5220</v>
      </c>
      <c r="C640" s="125" t="s">
        <v>4573</v>
      </c>
      <c r="D640" s="125" t="s">
        <v>5221</v>
      </c>
      <c r="E640" s="478">
        <v>0</v>
      </c>
      <c r="F640" s="476">
        <v>20000000</v>
      </c>
      <c r="G640" s="477"/>
    </row>
    <row r="641" spans="1:7" ht="15.75" x14ac:dyDescent="0.25">
      <c r="A641" s="125">
        <v>482</v>
      </c>
      <c r="B641" s="192" t="s">
        <v>5222</v>
      </c>
      <c r="C641" s="125" t="s">
        <v>4573</v>
      </c>
      <c r="D641" s="125" t="s">
        <v>1111</v>
      </c>
      <c r="E641" s="478">
        <v>0</v>
      </c>
      <c r="F641" s="476">
        <v>20000000</v>
      </c>
      <c r="G641" s="477"/>
    </row>
    <row r="642" spans="1:7" ht="15.75" x14ac:dyDescent="0.25">
      <c r="A642" s="125">
        <v>483</v>
      </c>
      <c r="B642" s="192" t="s">
        <v>5223</v>
      </c>
      <c r="C642" s="125" t="s">
        <v>4573</v>
      </c>
      <c r="D642" s="125" t="s">
        <v>576</v>
      </c>
      <c r="E642" s="478">
        <v>0</v>
      </c>
      <c r="F642" s="476">
        <v>20000000</v>
      </c>
      <c r="G642" s="477"/>
    </row>
    <row r="643" spans="1:7" ht="15.75" x14ac:dyDescent="0.25">
      <c r="A643" s="125">
        <v>484</v>
      </c>
      <c r="B643" s="192" t="s">
        <v>5224</v>
      </c>
      <c r="C643" s="125" t="s">
        <v>4573</v>
      </c>
      <c r="D643" s="125" t="s">
        <v>78</v>
      </c>
      <c r="E643" s="478">
        <v>0</v>
      </c>
      <c r="F643" s="476">
        <v>20000000</v>
      </c>
      <c r="G643" s="477"/>
    </row>
    <row r="644" spans="1:7" ht="15.75" x14ac:dyDescent="0.25">
      <c r="A644" s="125">
        <v>485</v>
      </c>
      <c r="B644" s="192" t="s">
        <v>5225</v>
      </c>
      <c r="C644" s="125" t="s">
        <v>4573</v>
      </c>
      <c r="D644" s="125" t="s">
        <v>2938</v>
      </c>
      <c r="E644" s="478">
        <v>0</v>
      </c>
      <c r="F644" s="476">
        <v>20000000</v>
      </c>
      <c r="G644" s="477"/>
    </row>
    <row r="645" spans="1:7" ht="15.75" x14ac:dyDescent="0.25">
      <c r="A645" s="36" t="s">
        <v>1346</v>
      </c>
      <c r="B645" s="198" t="s">
        <v>4679</v>
      </c>
      <c r="C645" s="125"/>
      <c r="D645" s="125"/>
      <c r="E645" s="478">
        <f>SUM(E646:E648)</f>
        <v>0</v>
      </c>
      <c r="F645" s="485">
        <f>SUM(F646:F648)</f>
        <v>60000000</v>
      </c>
      <c r="G645" s="477"/>
    </row>
    <row r="646" spans="1:7" ht="15.75" x14ac:dyDescent="0.25">
      <c r="A646" s="125">
        <v>486</v>
      </c>
      <c r="B646" s="192" t="s">
        <v>5226</v>
      </c>
      <c r="C646" s="125" t="s">
        <v>1957</v>
      </c>
      <c r="D646" s="125" t="s">
        <v>5227</v>
      </c>
      <c r="E646" s="478">
        <v>0</v>
      </c>
      <c r="F646" s="476">
        <v>20000000</v>
      </c>
      <c r="G646" s="477"/>
    </row>
    <row r="647" spans="1:7" ht="15.75" x14ac:dyDescent="0.25">
      <c r="A647" s="125">
        <v>487</v>
      </c>
      <c r="B647" s="192" t="s">
        <v>5228</v>
      </c>
      <c r="C647" s="125" t="s">
        <v>1957</v>
      </c>
      <c r="D647" s="125" t="s">
        <v>5229</v>
      </c>
      <c r="E647" s="478">
        <v>0</v>
      </c>
      <c r="F647" s="476">
        <v>20000000</v>
      </c>
      <c r="G647" s="477"/>
    </row>
    <row r="648" spans="1:7" ht="15.75" x14ac:dyDescent="0.25">
      <c r="A648" s="125">
        <v>488</v>
      </c>
      <c r="B648" s="192" t="s">
        <v>2621</v>
      </c>
      <c r="C648" s="125" t="s">
        <v>1957</v>
      </c>
      <c r="D648" s="125" t="s">
        <v>5230</v>
      </c>
      <c r="E648" s="478">
        <v>0</v>
      </c>
      <c r="F648" s="476">
        <v>20000000</v>
      </c>
      <c r="G648" s="477"/>
    </row>
    <row r="649" spans="1:7" ht="15.75" x14ac:dyDescent="0.25">
      <c r="A649" s="36" t="s">
        <v>1348</v>
      </c>
      <c r="B649" s="198" t="s">
        <v>4688</v>
      </c>
      <c r="C649" s="125"/>
      <c r="D649" s="125"/>
      <c r="E649" s="485">
        <f>E650+E651</f>
        <v>40000000</v>
      </c>
      <c r="F649" s="485">
        <f>F650+F651</f>
        <v>20000000</v>
      </c>
      <c r="G649" s="477"/>
    </row>
    <row r="650" spans="1:7" ht="15.75" x14ac:dyDescent="0.25">
      <c r="A650" s="125">
        <v>489</v>
      </c>
      <c r="B650" s="192" t="s">
        <v>5231</v>
      </c>
      <c r="C650" s="125" t="s">
        <v>3516</v>
      </c>
      <c r="D650" s="125" t="s">
        <v>5232</v>
      </c>
      <c r="E650" s="476">
        <v>40000000</v>
      </c>
      <c r="F650" s="478"/>
      <c r="G650" s="477"/>
    </row>
    <row r="651" spans="1:7" ht="15.75" x14ac:dyDescent="0.25">
      <c r="A651" s="125">
        <v>490</v>
      </c>
      <c r="B651" s="192" t="s">
        <v>1791</v>
      </c>
      <c r="C651" s="125" t="s">
        <v>3516</v>
      </c>
      <c r="D651" s="125" t="s">
        <v>5232</v>
      </c>
      <c r="E651" s="478">
        <v>0</v>
      </c>
      <c r="F651" s="476">
        <v>20000000</v>
      </c>
      <c r="G651" s="477"/>
    </row>
    <row r="652" spans="1:7" ht="15.75" x14ac:dyDescent="0.25">
      <c r="A652" s="36" t="s">
        <v>1350</v>
      </c>
      <c r="B652" s="198" t="s">
        <v>4695</v>
      </c>
      <c r="C652" s="125"/>
      <c r="D652" s="125"/>
      <c r="E652" s="485">
        <f>SUM(E653:E721)</f>
        <v>80000000</v>
      </c>
      <c r="F652" s="485">
        <f>SUM(F653:F721)</f>
        <v>1340000000</v>
      </c>
      <c r="G652" s="477"/>
    </row>
    <row r="653" spans="1:7" ht="15.75" x14ac:dyDescent="0.25">
      <c r="A653" s="125">
        <v>491</v>
      </c>
      <c r="B653" s="192" t="s">
        <v>5233</v>
      </c>
      <c r="C653" s="125" t="s">
        <v>3309</v>
      </c>
      <c r="D653" s="125" t="s">
        <v>5234</v>
      </c>
      <c r="E653" s="478">
        <v>0</v>
      </c>
      <c r="F653" s="476">
        <v>20000000</v>
      </c>
      <c r="G653" s="477"/>
    </row>
    <row r="654" spans="1:7" ht="15.75" x14ac:dyDescent="0.25">
      <c r="A654" s="125">
        <v>492</v>
      </c>
      <c r="B654" s="192" t="s">
        <v>5235</v>
      </c>
      <c r="C654" s="125" t="s">
        <v>3309</v>
      </c>
      <c r="D654" s="125" t="s">
        <v>5236</v>
      </c>
      <c r="E654" s="478">
        <v>0</v>
      </c>
      <c r="F654" s="476">
        <v>20000000</v>
      </c>
      <c r="G654" s="477"/>
    </row>
    <row r="655" spans="1:7" ht="15.75" x14ac:dyDescent="0.25">
      <c r="A655" s="125">
        <v>493</v>
      </c>
      <c r="B655" s="192" t="s">
        <v>5237</v>
      </c>
      <c r="C655" s="125" t="s">
        <v>3522</v>
      </c>
      <c r="D655" s="125" t="s">
        <v>5238</v>
      </c>
      <c r="E655" s="478">
        <v>0</v>
      </c>
      <c r="F655" s="476">
        <v>20000000</v>
      </c>
      <c r="G655" s="477"/>
    </row>
    <row r="656" spans="1:7" ht="15.75" x14ac:dyDescent="0.25">
      <c r="A656" s="125">
        <v>494</v>
      </c>
      <c r="B656" s="192" t="s">
        <v>5239</v>
      </c>
      <c r="C656" s="125" t="s">
        <v>1957</v>
      </c>
      <c r="D656" s="125" t="s">
        <v>5240</v>
      </c>
      <c r="E656" s="478">
        <v>0</v>
      </c>
      <c r="F656" s="476">
        <v>20000000</v>
      </c>
      <c r="G656" s="477"/>
    </row>
    <row r="657" spans="1:7" ht="15.75" x14ac:dyDescent="0.25">
      <c r="A657" s="125">
        <v>495</v>
      </c>
      <c r="B657" s="192" t="s">
        <v>5241</v>
      </c>
      <c r="C657" s="125" t="s">
        <v>3419</v>
      </c>
      <c r="D657" s="125" t="s">
        <v>4697</v>
      </c>
      <c r="E657" s="478">
        <v>0</v>
      </c>
      <c r="F657" s="476">
        <v>20000000</v>
      </c>
      <c r="G657" s="477"/>
    </row>
    <row r="658" spans="1:7" ht="15.75" x14ac:dyDescent="0.25">
      <c r="A658" s="125">
        <v>496</v>
      </c>
      <c r="B658" s="192" t="s">
        <v>137</v>
      </c>
      <c r="C658" s="125" t="s">
        <v>3419</v>
      </c>
      <c r="D658" s="125" t="s">
        <v>5242</v>
      </c>
      <c r="E658" s="478">
        <v>0</v>
      </c>
      <c r="F658" s="476">
        <v>20000000</v>
      </c>
      <c r="G658" s="477"/>
    </row>
    <row r="659" spans="1:7" ht="15.75" x14ac:dyDescent="0.25">
      <c r="A659" s="125">
        <v>497</v>
      </c>
      <c r="B659" s="192" t="s">
        <v>5243</v>
      </c>
      <c r="C659" s="125" t="s">
        <v>3516</v>
      </c>
      <c r="D659" s="125" t="s">
        <v>704</v>
      </c>
      <c r="E659" s="478">
        <v>0</v>
      </c>
      <c r="F659" s="476">
        <v>20000000</v>
      </c>
      <c r="G659" s="477"/>
    </row>
    <row r="660" spans="1:7" ht="15.75" x14ac:dyDescent="0.25">
      <c r="A660" s="125">
        <v>498</v>
      </c>
      <c r="B660" s="192" t="s">
        <v>5244</v>
      </c>
      <c r="C660" s="125" t="s">
        <v>3516</v>
      </c>
      <c r="D660" s="125" t="s">
        <v>704</v>
      </c>
      <c r="E660" s="478">
        <v>0</v>
      </c>
      <c r="F660" s="476">
        <v>20000000</v>
      </c>
      <c r="G660" s="477"/>
    </row>
    <row r="661" spans="1:7" ht="15.75" x14ac:dyDescent="0.25">
      <c r="A661" s="125">
        <v>499</v>
      </c>
      <c r="B661" s="192" t="s">
        <v>5245</v>
      </c>
      <c r="C661" s="125" t="s">
        <v>3309</v>
      </c>
      <c r="D661" s="125" t="s">
        <v>704</v>
      </c>
      <c r="E661" s="478">
        <v>0</v>
      </c>
      <c r="F661" s="476">
        <v>20000000</v>
      </c>
      <c r="G661" s="477"/>
    </row>
    <row r="662" spans="1:7" ht="15.75" x14ac:dyDescent="0.25">
      <c r="A662" s="125">
        <v>500</v>
      </c>
      <c r="B662" s="192" t="s">
        <v>5246</v>
      </c>
      <c r="C662" s="125" t="s">
        <v>3516</v>
      </c>
      <c r="D662" s="125" t="s">
        <v>5236</v>
      </c>
      <c r="E662" s="478">
        <v>0</v>
      </c>
      <c r="F662" s="476">
        <v>20000000</v>
      </c>
      <c r="G662" s="477"/>
    </row>
    <row r="663" spans="1:7" ht="15.75" x14ac:dyDescent="0.25">
      <c r="A663" s="125">
        <v>501</v>
      </c>
      <c r="B663" s="192" t="s">
        <v>5247</v>
      </c>
      <c r="C663" s="125" t="s">
        <v>3516</v>
      </c>
      <c r="D663" s="125" t="s">
        <v>5248</v>
      </c>
      <c r="E663" s="478">
        <v>0</v>
      </c>
      <c r="F663" s="476">
        <v>20000000</v>
      </c>
      <c r="G663" s="477"/>
    </row>
    <row r="664" spans="1:7" ht="15.75" x14ac:dyDescent="0.25">
      <c r="A664" s="125">
        <v>502</v>
      </c>
      <c r="B664" s="192" t="s">
        <v>5249</v>
      </c>
      <c r="C664" s="125" t="s">
        <v>3419</v>
      </c>
      <c r="D664" s="125" t="s">
        <v>390</v>
      </c>
      <c r="E664" s="478">
        <v>0</v>
      </c>
      <c r="F664" s="476">
        <v>20000000</v>
      </c>
      <c r="G664" s="477"/>
    </row>
    <row r="665" spans="1:7" ht="15.75" x14ac:dyDescent="0.25">
      <c r="A665" s="125">
        <v>503</v>
      </c>
      <c r="B665" s="192" t="s">
        <v>5250</v>
      </c>
      <c r="C665" s="125" t="s">
        <v>3516</v>
      </c>
      <c r="D665" s="125" t="s">
        <v>390</v>
      </c>
      <c r="E665" s="478">
        <v>0</v>
      </c>
      <c r="F665" s="476">
        <v>20000000</v>
      </c>
      <c r="G665" s="477"/>
    </row>
    <row r="666" spans="1:7" ht="15.75" x14ac:dyDescent="0.25">
      <c r="A666" s="125">
        <v>504</v>
      </c>
      <c r="B666" s="192" t="s">
        <v>5251</v>
      </c>
      <c r="C666" s="125" t="s">
        <v>3309</v>
      </c>
      <c r="D666" s="125" t="s">
        <v>390</v>
      </c>
      <c r="E666" s="478">
        <v>0</v>
      </c>
      <c r="F666" s="476">
        <v>20000000</v>
      </c>
      <c r="G666" s="477"/>
    </row>
    <row r="667" spans="1:7" ht="15.75" x14ac:dyDescent="0.25">
      <c r="A667" s="125">
        <v>505</v>
      </c>
      <c r="B667" s="192" t="s">
        <v>5252</v>
      </c>
      <c r="C667" s="125" t="s">
        <v>3419</v>
      </c>
      <c r="D667" s="125" t="s">
        <v>390</v>
      </c>
      <c r="E667" s="478">
        <v>0</v>
      </c>
      <c r="F667" s="476">
        <v>20000000</v>
      </c>
      <c r="G667" s="477"/>
    </row>
    <row r="668" spans="1:7" ht="15.75" x14ac:dyDescent="0.25">
      <c r="A668" s="125">
        <v>506</v>
      </c>
      <c r="B668" s="192" t="s">
        <v>5253</v>
      </c>
      <c r="C668" s="125" t="s">
        <v>3516</v>
      </c>
      <c r="D668" s="125" t="s">
        <v>390</v>
      </c>
      <c r="E668" s="478">
        <v>0</v>
      </c>
      <c r="F668" s="476">
        <v>20000000</v>
      </c>
      <c r="G668" s="477"/>
    </row>
    <row r="669" spans="1:7" ht="15.75" x14ac:dyDescent="0.25">
      <c r="A669" s="125">
        <v>507</v>
      </c>
      <c r="B669" s="192" t="s">
        <v>5254</v>
      </c>
      <c r="C669" s="125" t="s">
        <v>3516</v>
      </c>
      <c r="D669" s="125" t="s">
        <v>390</v>
      </c>
      <c r="E669" s="478">
        <v>0</v>
      </c>
      <c r="F669" s="476">
        <v>20000000</v>
      </c>
      <c r="G669" s="477"/>
    </row>
    <row r="670" spans="1:7" ht="15.75" x14ac:dyDescent="0.25">
      <c r="A670" s="125">
        <v>508</v>
      </c>
      <c r="B670" s="192" t="s">
        <v>5255</v>
      </c>
      <c r="C670" s="125" t="s">
        <v>3309</v>
      </c>
      <c r="D670" s="125" t="s">
        <v>390</v>
      </c>
      <c r="E670" s="478">
        <v>0</v>
      </c>
      <c r="F670" s="476">
        <v>20000000</v>
      </c>
      <c r="G670" s="477"/>
    </row>
    <row r="671" spans="1:7" ht="15.75" x14ac:dyDescent="0.25">
      <c r="A671" s="125">
        <v>509</v>
      </c>
      <c r="B671" s="192" t="s">
        <v>1698</v>
      </c>
      <c r="C671" s="125" t="s">
        <v>3309</v>
      </c>
      <c r="D671" s="125" t="s">
        <v>390</v>
      </c>
      <c r="E671" s="478">
        <v>0</v>
      </c>
      <c r="F671" s="476">
        <v>20000000</v>
      </c>
      <c r="G671" s="477"/>
    </row>
    <row r="672" spans="1:7" ht="15.75" x14ac:dyDescent="0.25">
      <c r="A672" s="125">
        <v>510</v>
      </c>
      <c r="B672" s="192" t="s">
        <v>5256</v>
      </c>
      <c r="C672" s="125" t="s">
        <v>3309</v>
      </c>
      <c r="D672" s="125" t="s">
        <v>390</v>
      </c>
      <c r="E672" s="478">
        <v>0</v>
      </c>
      <c r="F672" s="476">
        <v>20000000</v>
      </c>
      <c r="G672" s="477"/>
    </row>
    <row r="673" spans="1:7" ht="15.75" x14ac:dyDescent="0.25">
      <c r="A673" s="125">
        <v>511</v>
      </c>
      <c r="B673" s="192" t="s">
        <v>702</v>
      </c>
      <c r="C673" s="125" t="s">
        <v>3520</v>
      </c>
      <c r="D673" s="125" t="s">
        <v>390</v>
      </c>
      <c r="E673" s="478">
        <v>0</v>
      </c>
      <c r="F673" s="476">
        <v>20000000</v>
      </c>
      <c r="G673" s="477"/>
    </row>
    <row r="674" spans="1:7" ht="15.75" x14ac:dyDescent="0.25">
      <c r="A674" s="125">
        <v>512</v>
      </c>
      <c r="B674" s="192" t="s">
        <v>5257</v>
      </c>
      <c r="C674" s="125" t="s">
        <v>3419</v>
      </c>
      <c r="D674" s="125" t="s">
        <v>390</v>
      </c>
      <c r="E674" s="478">
        <v>0</v>
      </c>
      <c r="F674" s="476">
        <v>20000000</v>
      </c>
      <c r="G674" s="477"/>
    </row>
    <row r="675" spans="1:7" ht="15.75" x14ac:dyDescent="0.25">
      <c r="A675" s="125">
        <v>513</v>
      </c>
      <c r="B675" s="192" t="s">
        <v>5258</v>
      </c>
      <c r="C675" s="125" t="s">
        <v>3309</v>
      </c>
      <c r="D675" s="125" t="s">
        <v>390</v>
      </c>
      <c r="E675" s="478">
        <v>0</v>
      </c>
      <c r="F675" s="476">
        <v>20000000</v>
      </c>
      <c r="G675" s="477"/>
    </row>
    <row r="676" spans="1:7" ht="15.75" x14ac:dyDescent="0.25">
      <c r="A676" s="125">
        <v>514</v>
      </c>
      <c r="B676" s="192" t="s">
        <v>5259</v>
      </c>
      <c r="C676" s="125" t="s">
        <v>3419</v>
      </c>
      <c r="D676" s="125" t="s">
        <v>390</v>
      </c>
      <c r="E676" s="478">
        <v>0</v>
      </c>
      <c r="F676" s="476">
        <v>20000000</v>
      </c>
      <c r="G676" s="477"/>
    </row>
    <row r="677" spans="1:7" ht="15.75" x14ac:dyDescent="0.25">
      <c r="A677" s="125">
        <v>515</v>
      </c>
      <c r="B677" s="192" t="s">
        <v>5260</v>
      </c>
      <c r="C677" s="125" t="s">
        <v>3516</v>
      </c>
      <c r="D677" s="125" t="s">
        <v>390</v>
      </c>
      <c r="E677" s="478">
        <v>0</v>
      </c>
      <c r="F677" s="476">
        <v>20000000</v>
      </c>
      <c r="G677" s="477"/>
    </row>
    <row r="678" spans="1:7" ht="15.75" x14ac:dyDescent="0.25">
      <c r="A678" s="125">
        <v>516</v>
      </c>
      <c r="B678" s="192" t="s">
        <v>5261</v>
      </c>
      <c r="C678" s="125" t="s">
        <v>3520</v>
      </c>
      <c r="D678" s="125" t="s">
        <v>5242</v>
      </c>
      <c r="E678" s="478">
        <v>0</v>
      </c>
      <c r="F678" s="476">
        <v>20000000</v>
      </c>
      <c r="G678" s="477"/>
    </row>
    <row r="679" spans="1:7" ht="15.75" x14ac:dyDescent="0.25">
      <c r="A679" s="125">
        <v>517</v>
      </c>
      <c r="B679" s="192" t="s">
        <v>5262</v>
      </c>
      <c r="C679" s="125" t="s">
        <v>3520</v>
      </c>
      <c r="D679" s="125" t="s">
        <v>5248</v>
      </c>
      <c r="E679" s="478">
        <v>0</v>
      </c>
      <c r="F679" s="476">
        <v>20000000</v>
      </c>
      <c r="G679" s="477"/>
    </row>
    <row r="680" spans="1:7" ht="15.75" x14ac:dyDescent="0.25">
      <c r="A680" s="125">
        <v>518</v>
      </c>
      <c r="B680" s="192" t="s">
        <v>5263</v>
      </c>
      <c r="C680" s="125" t="s">
        <v>3419</v>
      </c>
      <c r="D680" s="125" t="s">
        <v>5248</v>
      </c>
      <c r="E680" s="478">
        <v>0</v>
      </c>
      <c r="F680" s="476">
        <v>20000000</v>
      </c>
      <c r="G680" s="477"/>
    </row>
    <row r="681" spans="1:7" ht="15.75" x14ac:dyDescent="0.25">
      <c r="A681" s="125">
        <v>519</v>
      </c>
      <c r="B681" s="192" t="s">
        <v>5264</v>
      </c>
      <c r="C681" s="125" t="s">
        <v>3309</v>
      </c>
      <c r="D681" s="125" t="s">
        <v>5248</v>
      </c>
      <c r="E681" s="478">
        <v>0</v>
      </c>
      <c r="F681" s="476">
        <v>20000000</v>
      </c>
      <c r="G681" s="477"/>
    </row>
    <row r="682" spans="1:7" ht="15.75" x14ac:dyDescent="0.25">
      <c r="A682" s="125">
        <v>520</v>
      </c>
      <c r="B682" s="192" t="s">
        <v>5265</v>
      </c>
      <c r="C682" s="125" t="s">
        <v>3520</v>
      </c>
      <c r="D682" s="125" t="s">
        <v>704</v>
      </c>
      <c r="E682" s="478">
        <v>0</v>
      </c>
      <c r="F682" s="476">
        <v>20000000</v>
      </c>
      <c r="G682" s="477"/>
    </row>
    <row r="683" spans="1:7" ht="15.75" x14ac:dyDescent="0.25">
      <c r="A683" s="125">
        <v>521</v>
      </c>
      <c r="B683" s="192" t="s">
        <v>5266</v>
      </c>
      <c r="C683" s="125" t="s">
        <v>1924</v>
      </c>
      <c r="D683" s="125" t="s">
        <v>704</v>
      </c>
      <c r="E683" s="476">
        <v>40000000</v>
      </c>
      <c r="F683" s="478"/>
      <c r="G683" s="477"/>
    </row>
    <row r="684" spans="1:7" ht="15.75" x14ac:dyDescent="0.25">
      <c r="A684" s="125">
        <v>522</v>
      </c>
      <c r="B684" s="192" t="s">
        <v>5267</v>
      </c>
      <c r="C684" s="125" t="s">
        <v>3522</v>
      </c>
      <c r="D684" s="125" t="s">
        <v>5236</v>
      </c>
      <c r="E684" s="478">
        <v>0</v>
      </c>
      <c r="F684" s="476">
        <v>20000000</v>
      </c>
      <c r="G684" s="477"/>
    </row>
    <row r="685" spans="1:7" ht="15.75" x14ac:dyDescent="0.25">
      <c r="A685" s="125">
        <v>523</v>
      </c>
      <c r="B685" s="192" t="s">
        <v>5268</v>
      </c>
      <c r="C685" s="125" t="s">
        <v>3522</v>
      </c>
      <c r="D685" s="125" t="s">
        <v>5238</v>
      </c>
      <c r="E685" s="478">
        <v>0</v>
      </c>
      <c r="F685" s="476">
        <v>20000000</v>
      </c>
      <c r="G685" s="477"/>
    </row>
    <row r="686" spans="1:7" ht="15.75" x14ac:dyDescent="0.25">
      <c r="A686" s="125">
        <v>524</v>
      </c>
      <c r="B686" s="192" t="s">
        <v>5269</v>
      </c>
      <c r="C686" s="125" t="s">
        <v>3522</v>
      </c>
      <c r="D686" s="125" t="s">
        <v>5238</v>
      </c>
      <c r="E686" s="478">
        <v>0</v>
      </c>
      <c r="F686" s="476">
        <v>20000000</v>
      </c>
      <c r="G686" s="477"/>
    </row>
    <row r="687" spans="1:7" ht="15.75" x14ac:dyDescent="0.25">
      <c r="A687" s="125">
        <v>525</v>
      </c>
      <c r="B687" s="192" t="s">
        <v>5270</v>
      </c>
      <c r="C687" s="125" t="s">
        <v>3520</v>
      </c>
      <c r="D687" s="125" t="s">
        <v>5238</v>
      </c>
      <c r="E687" s="478">
        <v>0</v>
      </c>
      <c r="F687" s="476">
        <v>20000000</v>
      </c>
      <c r="G687" s="477"/>
    </row>
    <row r="688" spans="1:7" ht="15.75" x14ac:dyDescent="0.25">
      <c r="A688" s="125">
        <v>526</v>
      </c>
      <c r="B688" s="192" t="s">
        <v>2229</v>
      </c>
      <c r="C688" s="125" t="s">
        <v>3520</v>
      </c>
      <c r="D688" s="125" t="s">
        <v>5240</v>
      </c>
      <c r="E688" s="478">
        <v>0</v>
      </c>
      <c r="F688" s="476">
        <v>20000000</v>
      </c>
      <c r="G688" s="477"/>
    </row>
    <row r="689" spans="1:7" ht="15.75" x14ac:dyDescent="0.25">
      <c r="A689" s="125">
        <v>527</v>
      </c>
      <c r="B689" s="192" t="s">
        <v>5271</v>
      </c>
      <c r="C689" s="125" t="s">
        <v>3520</v>
      </c>
      <c r="D689" s="125" t="s">
        <v>5272</v>
      </c>
      <c r="E689" s="478">
        <v>0</v>
      </c>
      <c r="F689" s="476">
        <v>20000000</v>
      </c>
      <c r="G689" s="477"/>
    </row>
    <row r="690" spans="1:7" ht="15.75" x14ac:dyDescent="0.25">
      <c r="A690" s="125">
        <v>528</v>
      </c>
      <c r="B690" s="192" t="s">
        <v>5273</v>
      </c>
      <c r="C690" s="125" t="s">
        <v>3309</v>
      </c>
      <c r="D690" s="125" t="s">
        <v>5272</v>
      </c>
      <c r="E690" s="478">
        <v>0</v>
      </c>
      <c r="F690" s="476">
        <v>20000000</v>
      </c>
      <c r="G690" s="477"/>
    </row>
    <row r="691" spans="1:7" ht="15.75" x14ac:dyDescent="0.25">
      <c r="A691" s="125">
        <v>529</v>
      </c>
      <c r="B691" s="192" t="s">
        <v>5274</v>
      </c>
      <c r="C691" s="125" t="s">
        <v>4749</v>
      </c>
      <c r="D691" s="125" t="s">
        <v>4697</v>
      </c>
      <c r="E691" s="478">
        <v>0</v>
      </c>
      <c r="F691" s="476">
        <v>20000000</v>
      </c>
      <c r="G691" s="477" t="s">
        <v>1914</v>
      </c>
    </row>
    <row r="692" spans="1:7" ht="15.75" x14ac:dyDescent="0.25">
      <c r="A692" s="125">
        <v>530</v>
      </c>
      <c r="B692" s="192" t="s">
        <v>5275</v>
      </c>
      <c r="C692" s="125" t="s">
        <v>3520</v>
      </c>
      <c r="D692" s="125" t="s">
        <v>4697</v>
      </c>
      <c r="E692" s="478">
        <v>0</v>
      </c>
      <c r="F692" s="476">
        <v>20000000</v>
      </c>
      <c r="G692" s="477"/>
    </row>
    <row r="693" spans="1:7" ht="15.75" x14ac:dyDescent="0.25">
      <c r="A693" s="125">
        <v>531</v>
      </c>
      <c r="B693" s="192" t="s">
        <v>5276</v>
      </c>
      <c r="C693" s="125" t="s">
        <v>3419</v>
      </c>
      <c r="D693" s="125" t="s">
        <v>4697</v>
      </c>
      <c r="E693" s="478">
        <v>0</v>
      </c>
      <c r="F693" s="476">
        <v>20000000</v>
      </c>
      <c r="G693" s="477"/>
    </row>
    <row r="694" spans="1:7" ht="15.75" x14ac:dyDescent="0.25">
      <c r="A694" s="125">
        <v>532</v>
      </c>
      <c r="B694" s="192" t="s">
        <v>3508</v>
      </c>
      <c r="C694" s="125" t="s">
        <v>3309</v>
      </c>
      <c r="D694" s="125" t="s">
        <v>4697</v>
      </c>
      <c r="E694" s="478">
        <v>0</v>
      </c>
      <c r="F694" s="476">
        <v>20000000</v>
      </c>
      <c r="G694" s="477"/>
    </row>
    <row r="695" spans="1:7" ht="15.75" x14ac:dyDescent="0.25">
      <c r="A695" s="125">
        <v>533</v>
      </c>
      <c r="B695" s="192" t="s">
        <v>5277</v>
      </c>
      <c r="C695" s="125" t="s">
        <v>3309</v>
      </c>
      <c r="D695" s="125" t="s">
        <v>4697</v>
      </c>
      <c r="E695" s="478">
        <v>0</v>
      </c>
      <c r="F695" s="476">
        <v>20000000</v>
      </c>
      <c r="G695" s="477"/>
    </row>
    <row r="696" spans="1:7" ht="15.75" x14ac:dyDescent="0.25">
      <c r="A696" s="125">
        <v>534</v>
      </c>
      <c r="B696" s="192" t="s">
        <v>5278</v>
      </c>
      <c r="C696" s="125" t="s">
        <v>3309</v>
      </c>
      <c r="D696" s="125" t="s">
        <v>4697</v>
      </c>
      <c r="E696" s="478">
        <v>0</v>
      </c>
      <c r="F696" s="476">
        <v>20000000</v>
      </c>
      <c r="G696" s="477"/>
    </row>
    <row r="697" spans="1:7" ht="15.75" x14ac:dyDescent="0.25">
      <c r="A697" s="125">
        <v>535</v>
      </c>
      <c r="B697" s="192" t="s">
        <v>5279</v>
      </c>
      <c r="C697" s="125" t="s">
        <v>3516</v>
      </c>
      <c r="D697" s="125" t="s">
        <v>5242</v>
      </c>
      <c r="E697" s="478">
        <v>0</v>
      </c>
      <c r="F697" s="476">
        <v>20000000</v>
      </c>
      <c r="G697" s="477"/>
    </row>
    <row r="698" spans="1:7" ht="15.75" x14ac:dyDescent="0.25">
      <c r="A698" s="125">
        <v>536</v>
      </c>
      <c r="B698" s="192" t="s">
        <v>5280</v>
      </c>
      <c r="C698" s="125" t="s">
        <v>3522</v>
      </c>
      <c r="D698" s="125" t="s">
        <v>5281</v>
      </c>
      <c r="E698" s="478">
        <v>0</v>
      </c>
      <c r="F698" s="476">
        <v>20000000</v>
      </c>
      <c r="G698" s="477"/>
    </row>
    <row r="699" spans="1:7" ht="31.5" x14ac:dyDescent="0.25">
      <c r="A699" s="125">
        <v>537</v>
      </c>
      <c r="B699" s="192" t="s">
        <v>5282</v>
      </c>
      <c r="C699" s="125" t="s">
        <v>4749</v>
      </c>
      <c r="D699" s="125" t="s">
        <v>704</v>
      </c>
      <c r="E699" s="478">
        <v>0</v>
      </c>
      <c r="F699" s="476">
        <v>20000000</v>
      </c>
      <c r="G699" s="477" t="s">
        <v>1914</v>
      </c>
    </row>
    <row r="700" spans="1:7" ht="21.75" customHeight="1" x14ac:dyDescent="0.25">
      <c r="A700" s="125">
        <v>538</v>
      </c>
      <c r="B700" s="192" t="s">
        <v>5283</v>
      </c>
      <c r="C700" s="125" t="s">
        <v>4749</v>
      </c>
      <c r="D700" s="125" t="s">
        <v>704</v>
      </c>
      <c r="E700" s="478">
        <v>0</v>
      </c>
      <c r="F700" s="476">
        <v>20000000</v>
      </c>
      <c r="G700" s="477" t="s">
        <v>1914</v>
      </c>
    </row>
    <row r="701" spans="1:7" ht="15.75" x14ac:dyDescent="0.25">
      <c r="A701" s="125">
        <v>539</v>
      </c>
      <c r="B701" s="192" t="s">
        <v>5284</v>
      </c>
      <c r="C701" s="125" t="s">
        <v>3516</v>
      </c>
      <c r="D701" s="125" t="s">
        <v>704</v>
      </c>
      <c r="E701" s="478">
        <v>0</v>
      </c>
      <c r="F701" s="476">
        <v>20000000</v>
      </c>
      <c r="G701" s="477"/>
    </row>
    <row r="702" spans="1:7" ht="15.75" x14ac:dyDescent="0.25">
      <c r="A702" s="125">
        <v>540</v>
      </c>
      <c r="B702" s="192" t="s">
        <v>5285</v>
      </c>
      <c r="C702" s="125" t="s">
        <v>3309</v>
      </c>
      <c r="D702" s="125" t="s">
        <v>704</v>
      </c>
      <c r="E702" s="476">
        <v>40000000</v>
      </c>
      <c r="F702" s="478"/>
      <c r="G702" s="477"/>
    </row>
    <row r="703" spans="1:7" ht="15.75" x14ac:dyDescent="0.25">
      <c r="A703" s="125">
        <v>541</v>
      </c>
      <c r="B703" s="192" t="s">
        <v>5286</v>
      </c>
      <c r="C703" s="125" t="s">
        <v>3419</v>
      </c>
      <c r="D703" s="125" t="s">
        <v>704</v>
      </c>
      <c r="E703" s="478">
        <v>0</v>
      </c>
      <c r="F703" s="476">
        <v>20000000</v>
      </c>
      <c r="G703" s="477"/>
    </row>
    <row r="704" spans="1:7" ht="15.75" x14ac:dyDescent="0.25">
      <c r="A704" s="125">
        <v>542</v>
      </c>
      <c r="B704" s="192" t="s">
        <v>5287</v>
      </c>
      <c r="C704" s="125" t="s">
        <v>3520</v>
      </c>
      <c r="D704" s="125" t="s">
        <v>704</v>
      </c>
      <c r="E704" s="478">
        <v>0</v>
      </c>
      <c r="F704" s="476">
        <v>20000000</v>
      </c>
      <c r="G704" s="477"/>
    </row>
    <row r="705" spans="1:7" ht="15.75" x14ac:dyDescent="0.25">
      <c r="A705" s="125">
        <v>543</v>
      </c>
      <c r="B705" s="192" t="s">
        <v>5288</v>
      </c>
      <c r="C705" s="125" t="s">
        <v>4749</v>
      </c>
      <c r="D705" s="125" t="s">
        <v>5248</v>
      </c>
      <c r="E705" s="478">
        <v>0</v>
      </c>
      <c r="F705" s="476">
        <v>20000000</v>
      </c>
      <c r="G705" s="477" t="s">
        <v>1914</v>
      </c>
    </row>
    <row r="706" spans="1:7" ht="15.75" x14ac:dyDescent="0.25">
      <c r="A706" s="125">
        <v>544</v>
      </c>
      <c r="B706" s="192" t="s">
        <v>4048</v>
      </c>
      <c r="C706" s="125" t="s">
        <v>3516</v>
      </c>
      <c r="D706" s="125" t="s">
        <v>5248</v>
      </c>
      <c r="E706" s="478">
        <v>0</v>
      </c>
      <c r="F706" s="476">
        <v>20000000</v>
      </c>
      <c r="G706" s="477"/>
    </row>
    <row r="707" spans="1:7" ht="15.75" x14ac:dyDescent="0.25">
      <c r="A707" s="125">
        <v>545</v>
      </c>
      <c r="B707" s="192" t="s">
        <v>5289</v>
      </c>
      <c r="C707" s="125" t="s">
        <v>3520</v>
      </c>
      <c r="D707" s="125" t="s">
        <v>5290</v>
      </c>
      <c r="E707" s="478">
        <v>0</v>
      </c>
      <c r="F707" s="476">
        <v>20000000</v>
      </c>
      <c r="G707" s="477"/>
    </row>
    <row r="708" spans="1:7" ht="15.75" x14ac:dyDescent="0.25">
      <c r="A708" s="125">
        <v>546</v>
      </c>
      <c r="B708" s="192" t="s">
        <v>5291</v>
      </c>
      <c r="C708" s="125" t="s">
        <v>4749</v>
      </c>
      <c r="D708" s="125" t="s">
        <v>5290</v>
      </c>
      <c r="E708" s="478">
        <v>0</v>
      </c>
      <c r="F708" s="476">
        <v>20000000</v>
      </c>
      <c r="G708" s="477" t="s">
        <v>1914</v>
      </c>
    </row>
    <row r="709" spans="1:7" ht="15.75" x14ac:dyDescent="0.25">
      <c r="A709" s="125">
        <v>547</v>
      </c>
      <c r="B709" s="192" t="s">
        <v>3871</v>
      </c>
      <c r="C709" s="125" t="s">
        <v>3522</v>
      </c>
      <c r="D709" s="125" t="s">
        <v>5292</v>
      </c>
      <c r="E709" s="478">
        <v>0</v>
      </c>
      <c r="F709" s="476">
        <v>20000000</v>
      </c>
      <c r="G709" s="477"/>
    </row>
    <row r="710" spans="1:7" ht="15.75" x14ac:dyDescent="0.25">
      <c r="A710" s="125">
        <v>548</v>
      </c>
      <c r="B710" s="192" t="s">
        <v>5293</v>
      </c>
      <c r="C710" s="125" t="s">
        <v>3309</v>
      </c>
      <c r="D710" s="125" t="s">
        <v>4697</v>
      </c>
      <c r="E710" s="478">
        <v>0</v>
      </c>
      <c r="F710" s="476">
        <v>20000000</v>
      </c>
      <c r="G710" s="477"/>
    </row>
    <row r="711" spans="1:7" ht="15.75" x14ac:dyDescent="0.25">
      <c r="A711" s="125">
        <v>549</v>
      </c>
      <c r="B711" s="192" t="s">
        <v>2618</v>
      </c>
      <c r="C711" s="125" t="s">
        <v>3520</v>
      </c>
      <c r="D711" s="125" t="s">
        <v>5238</v>
      </c>
      <c r="E711" s="478">
        <v>0</v>
      </c>
      <c r="F711" s="476">
        <v>20000000</v>
      </c>
      <c r="G711" s="477"/>
    </row>
    <row r="712" spans="1:7" ht="15.75" x14ac:dyDescent="0.25">
      <c r="A712" s="125">
        <v>550</v>
      </c>
      <c r="B712" s="192" t="s">
        <v>5294</v>
      </c>
      <c r="C712" s="125" t="s">
        <v>3516</v>
      </c>
      <c r="D712" s="125" t="s">
        <v>5238</v>
      </c>
      <c r="E712" s="478">
        <v>0</v>
      </c>
      <c r="F712" s="476">
        <v>20000000</v>
      </c>
      <c r="G712" s="477"/>
    </row>
    <row r="713" spans="1:7" ht="15.75" x14ac:dyDescent="0.25">
      <c r="A713" s="125">
        <v>551</v>
      </c>
      <c r="B713" s="192" t="s">
        <v>5295</v>
      </c>
      <c r="C713" s="125" t="s">
        <v>3520</v>
      </c>
      <c r="D713" s="125" t="s">
        <v>5238</v>
      </c>
      <c r="E713" s="478"/>
      <c r="F713" s="476">
        <v>20000000</v>
      </c>
      <c r="G713" s="477"/>
    </row>
    <row r="714" spans="1:7" ht="15.75" x14ac:dyDescent="0.25">
      <c r="A714" s="125">
        <v>552</v>
      </c>
      <c r="B714" s="192" t="s">
        <v>2708</v>
      </c>
      <c r="C714" s="125" t="s">
        <v>3520</v>
      </c>
      <c r="D714" s="125" t="s">
        <v>5238</v>
      </c>
      <c r="E714" s="478">
        <v>0</v>
      </c>
      <c r="F714" s="476">
        <v>20000000</v>
      </c>
      <c r="G714" s="477"/>
    </row>
    <row r="715" spans="1:7" ht="15.75" x14ac:dyDescent="0.25">
      <c r="A715" s="125">
        <v>553</v>
      </c>
      <c r="B715" s="192" t="s">
        <v>2185</v>
      </c>
      <c r="C715" s="125" t="s">
        <v>3309</v>
      </c>
      <c r="D715" s="125" t="s">
        <v>5238</v>
      </c>
      <c r="E715" s="478"/>
      <c r="F715" s="476">
        <v>20000000</v>
      </c>
      <c r="G715" s="477"/>
    </row>
    <row r="716" spans="1:7" ht="15.75" x14ac:dyDescent="0.25">
      <c r="A716" s="125">
        <v>554</v>
      </c>
      <c r="B716" s="192" t="s">
        <v>5296</v>
      </c>
      <c r="C716" s="125" t="s">
        <v>3309</v>
      </c>
      <c r="D716" s="125" t="s">
        <v>390</v>
      </c>
      <c r="E716" s="478">
        <v>0</v>
      </c>
      <c r="F716" s="476">
        <v>20000000</v>
      </c>
      <c r="G716" s="477"/>
    </row>
    <row r="717" spans="1:7" ht="15.75" x14ac:dyDescent="0.25">
      <c r="A717" s="125">
        <v>555</v>
      </c>
      <c r="B717" s="192" t="s">
        <v>5297</v>
      </c>
      <c r="C717" s="125" t="s">
        <v>3309</v>
      </c>
      <c r="D717" s="125" t="s">
        <v>390</v>
      </c>
      <c r="E717" s="478">
        <v>0</v>
      </c>
      <c r="F717" s="476">
        <v>20000000</v>
      </c>
      <c r="G717" s="477"/>
    </row>
    <row r="718" spans="1:7" ht="15.75" x14ac:dyDescent="0.25">
      <c r="A718" s="125">
        <v>556</v>
      </c>
      <c r="B718" s="192" t="s">
        <v>5298</v>
      </c>
      <c r="C718" s="125" t="s">
        <v>3516</v>
      </c>
      <c r="D718" s="125" t="s">
        <v>390</v>
      </c>
      <c r="E718" s="478">
        <v>0</v>
      </c>
      <c r="F718" s="476">
        <v>20000000</v>
      </c>
      <c r="G718" s="477"/>
    </row>
    <row r="719" spans="1:7" ht="15.75" x14ac:dyDescent="0.25">
      <c r="A719" s="125">
        <v>557</v>
      </c>
      <c r="B719" s="192" t="s">
        <v>5299</v>
      </c>
      <c r="C719" s="125" t="s">
        <v>3309</v>
      </c>
      <c r="D719" s="125" t="s">
        <v>390</v>
      </c>
      <c r="E719" s="478">
        <v>0</v>
      </c>
      <c r="F719" s="476">
        <v>20000000</v>
      </c>
      <c r="G719" s="477"/>
    </row>
    <row r="720" spans="1:7" ht="15.75" x14ac:dyDescent="0.25">
      <c r="A720" s="125">
        <v>558</v>
      </c>
      <c r="B720" s="192" t="s">
        <v>2407</v>
      </c>
      <c r="C720" s="125" t="s">
        <v>3516</v>
      </c>
      <c r="D720" s="125" t="s">
        <v>390</v>
      </c>
      <c r="E720" s="478">
        <v>0</v>
      </c>
      <c r="F720" s="476">
        <v>20000000</v>
      </c>
      <c r="G720" s="477"/>
    </row>
    <row r="721" spans="1:7" ht="15.75" x14ac:dyDescent="0.25">
      <c r="A721" s="125">
        <v>559</v>
      </c>
      <c r="B721" s="139" t="s">
        <v>549</v>
      </c>
      <c r="C721" s="114" t="s">
        <v>3419</v>
      </c>
      <c r="D721" s="114" t="s">
        <v>5300</v>
      </c>
      <c r="E721" s="478">
        <v>0</v>
      </c>
      <c r="F721" s="476">
        <v>20000000</v>
      </c>
      <c r="G721" s="477"/>
    </row>
    <row r="722" spans="1:7" ht="15.75" x14ac:dyDescent="0.25">
      <c r="A722" s="36" t="s">
        <v>1352</v>
      </c>
      <c r="B722" s="140" t="s">
        <v>4702</v>
      </c>
      <c r="C722" s="114"/>
      <c r="D722" s="114"/>
      <c r="E722" s="485">
        <f>SUM(E723:E748)</f>
        <v>40000000</v>
      </c>
      <c r="F722" s="485">
        <f>SUM(F723:F748)</f>
        <v>500000000</v>
      </c>
      <c r="G722" s="477"/>
    </row>
    <row r="723" spans="1:7" ht="15.75" x14ac:dyDescent="0.25">
      <c r="A723" s="125">
        <v>560</v>
      </c>
      <c r="B723" s="192" t="s">
        <v>5301</v>
      </c>
      <c r="C723" s="125" t="s">
        <v>3309</v>
      </c>
      <c r="D723" s="125" t="s">
        <v>4706</v>
      </c>
      <c r="E723" s="476">
        <v>40000000</v>
      </c>
      <c r="F723" s="478">
        <v>0</v>
      </c>
      <c r="G723" s="477"/>
    </row>
    <row r="724" spans="1:7" ht="15.75" x14ac:dyDescent="0.25">
      <c r="A724" s="125">
        <v>561</v>
      </c>
      <c r="B724" s="192" t="s">
        <v>5302</v>
      </c>
      <c r="C724" s="125" t="s">
        <v>3520</v>
      </c>
      <c r="D724" s="125" t="s">
        <v>5303</v>
      </c>
      <c r="E724" s="478">
        <v>0</v>
      </c>
      <c r="F724" s="476">
        <v>20000000</v>
      </c>
      <c r="G724" s="477"/>
    </row>
    <row r="725" spans="1:7" ht="15.75" x14ac:dyDescent="0.25">
      <c r="A725" s="125">
        <v>562</v>
      </c>
      <c r="B725" s="192" t="s">
        <v>5304</v>
      </c>
      <c r="C725" s="125" t="s">
        <v>3522</v>
      </c>
      <c r="D725" s="125" t="s">
        <v>5305</v>
      </c>
      <c r="E725" s="478">
        <v>0</v>
      </c>
      <c r="F725" s="476">
        <v>20000000</v>
      </c>
      <c r="G725" s="477"/>
    </row>
    <row r="726" spans="1:7" ht="15.75" x14ac:dyDescent="0.25">
      <c r="A726" s="125">
        <v>563</v>
      </c>
      <c r="B726" s="192" t="s">
        <v>5306</v>
      </c>
      <c r="C726" s="125" t="s">
        <v>4749</v>
      </c>
      <c r="D726" s="125" t="s">
        <v>5307</v>
      </c>
      <c r="E726" s="478">
        <v>0</v>
      </c>
      <c r="F726" s="476">
        <v>20000000</v>
      </c>
      <c r="G726" s="477" t="s">
        <v>1914</v>
      </c>
    </row>
    <row r="727" spans="1:7" ht="15.75" x14ac:dyDescent="0.25">
      <c r="A727" s="125">
        <v>564</v>
      </c>
      <c r="B727" s="192" t="s">
        <v>5308</v>
      </c>
      <c r="C727" s="125" t="s">
        <v>3520</v>
      </c>
      <c r="D727" s="125" t="s">
        <v>2099</v>
      </c>
      <c r="E727" s="478">
        <v>0</v>
      </c>
      <c r="F727" s="476">
        <v>20000000</v>
      </c>
      <c r="G727" s="477"/>
    </row>
    <row r="728" spans="1:7" ht="15.75" x14ac:dyDescent="0.25">
      <c r="A728" s="125">
        <v>565</v>
      </c>
      <c r="B728" s="192" t="s">
        <v>5309</v>
      </c>
      <c r="C728" s="125" t="s">
        <v>3309</v>
      </c>
      <c r="D728" s="125" t="s">
        <v>5303</v>
      </c>
      <c r="E728" s="478">
        <v>0</v>
      </c>
      <c r="F728" s="476">
        <v>20000000</v>
      </c>
      <c r="G728" s="477"/>
    </row>
    <row r="729" spans="1:7" ht="15.75" x14ac:dyDescent="0.25">
      <c r="A729" s="125">
        <v>566</v>
      </c>
      <c r="B729" s="192" t="s">
        <v>5310</v>
      </c>
      <c r="C729" s="125" t="s">
        <v>3522</v>
      </c>
      <c r="D729" s="125" t="s">
        <v>5311</v>
      </c>
      <c r="E729" s="478">
        <v>0</v>
      </c>
      <c r="F729" s="476">
        <v>20000000</v>
      </c>
      <c r="G729" s="477"/>
    </row>
    <row r="730" spans="1:7" ht="15.75" x14ac:dyDescent="0.25">
      <c r="A730" s="125">
        <v>567</v>
      </c>
      <c r="B730" s="192" t="s">
        <v>18</v>
      </c>
      <c r="C730" s="125" t="s">
        <v>3419</v>
      </c>
      <c r="D730" s="125" t="s">
        <v>5311</v>
      </c>
      <c r="E730" s="478">
        <v>0</v>
      </c>
      <c r="F730" s="476">
        <v>20000000</v>
      </c>
      <c r="G730" s="477"/>
    </row>
    <row r="731" spans="1:7" ht="15.75" x14ac:dyDescent="0.25">
      <c r="A731" s="125">
        <v>568</v>
      </c>
      <c r="B731" s="192" t="s">
        <v>2609</v>
      </c>
      <c r="C731" s="125" t="s">
        <v>3516</v>
      </c>
      <c r="D731" s="125" t="s">
        <v>4704</v>
      </c>
      <c r="E731" s="478">
        <v>0</v>
      </c>
      <c r="F731" s="476">
        <v>20000000</v>
      </c>
      <c r="G731" s="477"/>
    </row>
    <row r="732" spans="1:7" ht="15.75" x14ac:dyDescent="0.25">
      <c r="A732" s="125">
        <v>569</v>
      </c>
      <c r="B732" s="192" t="s">
        <v>5312</v>
      </c>
      <c r="C732" s="125" t="s">
        <v>3516</v>
      </c>
      <c r="D732" s="125" t="s">
        <v>4704</v>
      </c>
      <c r="E732" s="478">
        <v>0</v>
      </c>
      <c r="F732" s="476">
        <v>20000000</v>
      </c>
      <c r="G732" s="477"/>
    </row>
    <row r="733" spans="1:7" ht="15.75" x14ac:dyDescent="0.25">
      <c r="A733" s="125">
        <v>570</v>
      </c>
      <c r="B733" s="192" t="s">
        <v>2317</v>
      </c>
      <c r="C733" s="125" t="s">
        <v>3419</v>
      </c>
      <c r="D733" s="125" t="s">
        <v>4704</v>
      </c>
      <c r="E733" s="478">
        <v>0</v>
      </c>
      <c r="F733" s="476">
        <v>20000000</v>
      </c>
      <c r="G733" s="477"/>
    </row>
    <row r="734" spans="1:7" ht="15.75" x14ac:dyDescent="0.25">
      <c r="A734" s="125">
        <v>571</v>
      </c>
      <c r="B734" s="192" t="s">
        <v>5313</v>
      </c>
      <c r="C734" s="125" t="s">
        <v>3309</v>
      </c>
      <c r="D734" s="125" t="s">
        <v>129</v>
      </c>
      <c r="E734" s="478">
        <v>0</v>
      </c>
      <c r="F734" s="476">
        <v>20000000</v>
      </c>
      <c r="G734" s="477"/>
    </row>
    <row r="735" spans="1:7" ht="15.75" x14ac:dyDescent="0.25">
      <c r="A735" s="125">
        <v>572</v>
      </c>
      <c r="B735" s="192" t="s">
        <v>4136</v>
      </c>
      <c r="C735" s="125" t="s">
        <v>3309</v>
      </c>
      <c r="D735" s="125" t="s">
        <v>129</v>
      </c>
      <c r="E735" s="478">
        <v>0</v>
      </c>
      <c r="F735" s="476">
        <v>20000000</v>
      </c>
      <c r="G735" s="477"/>
    </row>
    <row r="736" spans="1:7" ht="15.75" x14ac:dyDescent="0.25">
      <c r="A736" s="125">
        <v>573</v>
      </c>
      <c r="B736" s="192" t="s">
        <v>5314</v>
      </c>
      <c r="C736" s="125" t="s">
        <v>4749</v>
      </c>
      <c r="D736" s="125" t="s">
        <v>5315</v>
      </c>
      <c r="E736" s="478">
        <v>0</v>
      </c>
      <c r="F736" s="476">
        <v>20000000</v>
      </c>
      <c r="G736" s="477" t="s">
        <v>1914</v>
      </c>
    </row>
    <row r="737" spans="1:7" ht="15.75" x14ac:dyDescent="0.25">
      <c r="A737" s="125">
        <v>574</v>
      </c>
      <c r="B737" s="192" t="s">
        <v>5316</v>
      </c>
      <c r="C737" s="125" t="s">
        <v>3520</v>
      </c>
      <c r="D737" s="125" t="s">
        <v>5315</v>
      </c>
      <c r="E737" s="478">
        <v>0</v>
      </c>
      <c r="F737" s="476">
        <v>20000000</v>
      </c>
      <c r="G737" s="477"/>
    </row>
    <row r="738" spans="1:7" ht="15.75" x14ac:dyDescent="0.25">
      <c r="A738" s="125">
        <v>575</v>
      </c>
      <c r="B738" s="192" t="s">
        <v>5317</v>
      </c>
      <c r="C738" s="125" t="s">
        <v>3309</v>
      </c>
      <c r="D738" s="125" t="s">
        <v>5315</v>
      </c>
      <c r="E738" s="478">
        <v>0</v>
      </c>
      <c r="F738" s="476">
        <v>20000000</v>
      </c>
      <c r="G738" s="477"/>
    </row>
    <row r="739" spans="1:7" ht="15.75" x14ac:dyDescent="0.25">
      <c r="A739" s="125">
        <v>576</v>
      </c>
      <c r="B739" s="192" t="s">
        <v>5318</v>
      </c>
      <c r="C739" s="125" t="s">
        <v>3309</v>
      </c>
      <c r="D739" s="125" t="s">
        <v>5319</v>
      </c>
      <c r="E739" s="478">
        <v>0</v>
      </c>
      <c r="F739" s="476">
        <v>20000000</v>
      </c>
      <c r="G739" s="477"/>
    </row>
    <row r="740" spans="1:7" ht="15.75" x14ac:dyDescent="0.25">
      <c r="A740" s="125">
        <v>577</v>
      </c>
      <c r="B740" s="192" t="s">
        <v>5320</v>
      </c>
      <c r="C740" s="125" t="s">
        <v>3522</v>
      </c>
      <c r="D740" s="125" t="s">
        <v>5305</v>
      </c>
      <c r="E740" s="478">
        <v>0</v>
      </c>
      <c r="F740" s="476">
        <v>20000000</v>
      </c>
      <c r="G740" s="477"/>
    </row>
    <row r="741" spans="1:7" ht="15.75" x14ac:dyDescent="0.25">
      <c r="A741" s="125">
        <v>578</v>
      </c>
      <c r="B741" s="192" t="s">
        <v>5321</v>
      </c>
      <c r="C741" s="125" t="s">
        <v>3309</v>
      </c>
      <c r="D741" s="125" t="s">
        <v>5307</v>
      </c>
      <c r="E741" s="478">
        <v>0</v>
      </c>
      <c r="F741" s="476">
        <v>20000000</v>
      </c>
      <c r="G741" s="477"/>
    </row>
    <row r="742" spans="1:7" ht="15.75" x14ac:dyDescent="0.25">
      <c r="A742" s="125">
        <v>579</v>
      </c>
      <c r="B742" s="192" t="s">
        <v>4979</v>
      </c>
      <c r="C742" s="125" t="s">
        <v>3309</v>
      </c>
      <c r="D742" s="125" t="s">
        <v>5307</v>
      </c>
      <c r="E742" s="478">
        <v>0</v>
      </c>
      <c r="F742" s="476">
        <v>20000000</v>
      </c>
      <c r="G742" s="477"/>
    </row>
    <row r="743" spans="1:7" ht="15.75" x14ac:dyDescent="0.25">
      <c r="A743" s="125">
        <v>580</v>
      </c>
      <c r="B743" s="192" t="s">
        <v>5322</v>
      </c>
      <c r="C743" s="125" t="s">
        <v>3309</v>
      </c>
      <c r="D743" s="125" t="s">
        <v>5307</v>
      </c>
      <c r="E743" s="478">
        <v>0</v>
      </c>
      <c r="F743" s="476">
        <v>20000000</v>
      </c>
      <c r="G743" s="477"/>
    </row>
    <row r="744" spans="1:7" ht="15.75" x14ac:dyDescent="0.25">
      <c r="A744" s="125">
        <v>581</v>
      </c>
      <c r="B744" s="192" t="s">
        <v>5323</v>
      </c>
      <c r="C744" s="125" t="s">
        <v>3520</v>
      </c>
      <c r="D744" s="125" t="s">
        <v>5307</v>
      </c>
      <c r="E744" s="478">
        <v>0</v>
      </c>
      <c r="F744" s="476">
        <v>20000000</v>
      </c>
      <c r="G744" s="477"/>
    </row>
    <row r="745" spans="1:7" ht="15.75" x14ac:dyDescent="0.25">
      <c r="A745" s="125">
        <v>582</v>
      </c>
      <c r="B745" s="192" t="s">
        <v>5324</v>
      </c>
      <c r="C745" s="125" t="s">
        <v>3522</v>
      </c>
      <c r="D745" s="125" t="s">
        <v>5325</v>
      </c>
      <c r="E745" s="478">
        <v>0</v>
      </c>
      <c r="F745" s="476">
        <v>20000000</v>
      </c>
      <c r="G745" s="477"/>
    </row>
    <row r="746" spans="1:7" ht="15.75" x14ac:dyDescent="0.25">
      <c r="A746" s="125">
        <v>583</v>
      </c>
      <c r="B746" s="192" t="s">
        <v>5326</v>
      </c>
      <c r="C746" s="125" t="s">
        <v>3309</v>
      </c>
      <c r="D746" s="125" t="s">
        <v>5325</v>
      </c>
      <c r="E746" s="478">
        <v>0</v>
      </c>
      <c r="F746" s="476">
        <v>20000000</v>
      </c>
      <c r="G746" s="477"/>
    </row>
    <row r="747" spans="1:7" ht="15.75" x14ac:dyDescent="0.25">
      <c r="A747" s="125">
        <v>584</v>
      </c>
      <c r="B747" s="192" t="s">
        <v>5327</v>
      </c>
      <c r="C747" s="125" t="s">
        <v>3516</v>
      </c>
      <c r="D747" s="125" t="s">
        <v>2099</v>
      </c>
      <c r="E747" s="478">
        <v>0</v>
      </c>
      <c r="F747" s="476">
        <v>20000000</v>
      </c>
      <c r="G747" s="477"/>
    </row>
    <row r="748" spans="1:7" ht="15.75" x14ac:dyDescent="0.25">
      <c r="A748" s="125">
        <v>585</v>
      </c>
      <c r="B748" s="192" t="s">
        <v>5328</v>
      </c>
      <c r="C748" s="125" t="s">
        <v>3309</v>
      </c>
      <c r="D748" s="125" t="s">
        <v>2099</v>
      </c>
      <c r="E748" s="478">
        <v>0</v>
      </c>
      <c r="F748" s="476">
        <v>20000000</v>
      </c>
      <c r="G748" s="477"/>
    </row>
    <row r="749" spans="1:7" ht="15.75" x14ac:dyDescent="0.25">
      <c r="A749" s="490"/>
      <c r="B749" s="491"/>
      <c r="C749" s="490"/>
      <c r="D749" s="490"/>
      <c r="E749" s="492"/>
      <c r="F749" s="492"/>
      <c r="G749" s="493"/>
    </row>
    <row r="750" spans="1:7" ht="55.5" customHeight="1" x14ac:dyDescent="0.25">
      <c r="A750" s="581" t="s">
        <v>5329</v>
      </c>
      <c r="B750" s="581"/>
      <c r="C750" s="581"/>
      <c r="D750" s="581"/>
      <c r="E750" s="581"/>
      <c r="F750" s="581"/>
      <c r="G750" s="581"/>
    </row>
  </sheetData>
  <mergeCells count="24">
    <mergeCell ref="B631:C631"/>
    <mergeCell ref="A750:G750"/>
    <mergeCell ref="B84:C84"/>
    <mergeCell ref="B90:C90"/>
    <mergeCell ref="B113:C113"/>
    <mergeCell ref="B115:C115"/>
    <mergeCell ref="B125:C125"/>
    <mergeCell ref="B130:C130"/>
    <mergeCell ref="B82:C82"/>
    <mergeCell ref="A1:G1"/>
    <mergeCell ref="A2:G2"/>
    <mergeCell ref="A3:G3"/>
    <mergeCell ref="A4:G4"/>
    <mergeCell ref="A6:A7"/>
    <mergeCell ref="B6:B7"/>
    <mergeCell ref="C6:C7"/>
    <mergeCell ref="D6:D7"/>
    <mergeCell ref="E6:E7"/>
    <mergeCell ref="F6:F7"/>
    <mergeCell ref="G6:G7"/>
    <mergeCell ref="B10:C10"/>
    <mergeCell ref="B47:C47"/>
    <mergeCell ref="B55:C55"/>
    <mergeCell ref="B61:C6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7"/>
  <sheetViews>
    <sheetView workbookViewId="0">
      <selection activeCell="A3" sqref="A3:G3"/>
    </sheetView>
  </sheetViews>
  <sheetFormatPr defaultRowHeight="15" x14ac:dyDescent="0.25"/>
  <cols>
    <col min="1" max="1" width="5.42578125" customWidth="1"/>
    <col min="2" max="2" width="28" customWidth="1"/>
    <col min="3" max="3" width="23.42578125" customWidth="1"/>
    <col min="4" max="5" width="17.28515625" customWidth="1"/>
    <col min="6" max="6" width="15.85546875" customWidth="1"/>
    <col min="7" max="7" width="11.28515625" customWidth="1"/>
  </cols>
  <sheetData>
    <row r="1" spans="1:7" ht="18.75" x14ac:dyDescent="0.25">
      <c r="A1" s="574" t="s">
        <v>3100</v>
      </c>
      <c r="B1" s="574"/>
      <c r="C1" s="574"/>
      <c r="D1" s="574"/>
      <c r="E1" s="574"/>
      <c r="F1" s="574"/>
      <c r="G1" s="574"/>
    </row>
    <row r="2" spans="1:7" ht="18.75" x14ac:dyDescent="0.25">
      <c r="A2" s="574" t="s">
        <v>1915</v>
      </c>
      <c r="B2" s="574"/>
      <c r="C2" s="574"/>
      <c r="D2" s="574"/>
      <c r="E2" s="574"/>
      <c r="F2" s="574"/>
      <c r="G2" s="574"/>
    </row>
    <row r="3" spans="1:7" ht="18.75" x14ac:dyDescent="0.25">
      <c r="A3" s="574" t="s">
        <v>3101</v>
      </c>
      <c r="B3" s="574"/>
      <c r="C3" s="574"/>
      <c r="D3" s="574"/>
      <c r="E3" s="574"/>
      <c r="F3" s="574"/>
      <c r="G3" s="574"/>
    </row>
    <row r="4" spans="1:7" ht="16.5" x14ac:dyDescent="0.25">
      <c r="A4" s="576" t="s">
        <v>1933</v>
      </c>
      <c r="B4" s="576"/>
      <c r="C4" s="576"/>
      <c r="D4" s="576"/>
      <c r="E4" s="576"/>
      <c r="F4" s="576"/>
      <c r="G4" s="576"/>
    </row>
    <row r="5" spans="1:7" ht="15.75" x14ac:dyDescent="0.25">
      <c r="A5" s="32"/>
      <c r="B5" s="33"/>
      <c r="C5" s="34"/>
      <c r="D5" s="34"/>
      <c r="E5" s="35"/>
      <c r="F5" s="583"/>
      <c r="G5" s="583"/>
    </row>
    <row r="6" spans="1:7" x14ac:dyDescent="0.25">
      <c r="A6" s="577" t="s">
        <v>1936</v>
      </c>
      <c r="B6" s="577" t="s">
        <v>0</v>
      </c>
      <c r="C6" s="577" t="s">
        <v>1937</v>
      </c>
      <c r="D6" s="577" t="s">
        <v>1938</v>
      </c>
      <c r="E6" s="588" t="s">
        <v>3102</v>
      </c>
      <c r="F6" s="577" t="s">
        <v>3103</v>
      </c>
      <c r="G6" s="577" t="s">
        <v>3</v>
      </c>
    </row>
    <row r="7" spans="1:7" ht="35.25" customHeight="1" x14ac:dyDescent="0.25">
      <c r="A7" s="577"/>
      <c r="B7" s="577"/>
      <c r="C7" s="577"/>
      <c r="D7" s="577"/>
      <c r="E7" s="588"/>
      <c r="F7" s="577"/>
      <c r="G7" s="577"/>
    </row>
    <row r="8" spans="1:7" ht="15.75" x14ac:dyDescent="0.25">
      <c r="A8" s="38">
        <v>1</v>
      </c>
      <c r="B8" s="38">
        <v>2</v>
      </c>
      <c r="C8" s="38">
        <v>3</v>
      </c>
      <c r="D8" s="38">
        <v>4</v>
      </c>
      <c r="E8" s="38">
        <v>5</v>
      </c>
      <c r="F8" s="38">
        <v>6</v>
      </c>
      <c r="G8" s="38">
        <v>7</v>
      </c>
    </row>
    <row r="9" spans="1:7" ht="24.75" customHeight="1" x14ac:dyDescent="0.25">
      <c r="A9" s="495" t="s">
        <v>1382</v>
      </c>
      <c r="B9" s="496" t="s">
        <v>1383</v>
      </c>
      <c r="C9" s="38"/>
      <c r="D9" s="38"/>
      <c r="E9" s="37">
        <f>E10+E30+E50+E66+E81+E98+E129+E152+E174+E190+E205+E208+E211+E222+E237</f>
        <v>8720000000</v>
      </c>
      <c r="F9" s="38"/>
      <c r="G9" s="38"/>
    </row>
    <row r="10" spans="1:7" ht="24" customHeight="1" x14ac:dyDescent="0.25">
      <c r="A10" s="36" t="s">
        <v>1324</v>
      </c>
      <c r="B10" s="198" t="s">
        <v>3104</v>
      </c>
      <c r="C10" s="36"/>
      <c r="D10" s="36"/>
      <c r="E10" s="37">
        <f>SUM(E11:E29)</f>
        <v>760000000</v>
      </c>
      <c r="F10" s="37">
        <f>COUNTA(F11:F29)</f>
        <v>0</v>
      </c>
      <c r="G10" s="37">
        <f>COUNTA(G11:G29)</f>
        <v>0</v>
      </c>
    </row>
    <row r="11" spans="1:7" ht="31.5" x14ac:dyDescent="0.25">
      <c r="A11" s="125">
        <v>1</v>
      </c>
      <c r="B11" s="497" t="s">
        <v>3105</v>
      </c>
      <c r="C11" s="476" t="s">
        <v>3106</v>
      </c>
      <c r="D11" s="476" t="s">
        <v>3107</v>
      </c>
      <c r="E11" s="476">
        <v>40000000</v>
      </c>
      <c r="F11" s="498"/>
      <c r="G11" s="192"/>
    </row>
    <row r="12" spans="1:7" ht="31.5" x14ac:dyDescent="0.25">
      <c r="A12" s="125">
        <v>2</v>
      </c>
      <c r="B12" s="497" t="s">
        <v>3108</v>
      </c>
      <c r="C12" s="476" t="s">
        <v>3106</v>
      </c>
      <c r="D12" s="476" t="s">
        <v>3109</v>
      </c>
      <c r="E12" s="476">
        <v>40000000</v>
      </c>
      <c r="F12" s="499"/>
      <c r="G12" s="192"/>
    </row>
    <row r="13" spans="1:7" ht="31.5" x14ac:dyDescent="0.25">
      <c r="A13" s="125">
        <v>3</v>
      </c>
      <c r="B13" s="497" t="s">
        <v>3110</v>
      </c>
      <c r="C13" s="476" t="s">
        <v>3106</v>
      </c>
      <c r="D13" s="476" t="s">
        <v>3111</v>
      </c>
      <c r="E13" s="476">
        <v>40000000</v>
      </c>
      <c r="F13" s="498"/>
      <c r="G13" s="192"/>
    </row>
    <row r="14" spans="1:7" ht="31.5" x14ac:dyDescent="0.25">
      <c r="A14" s="125">
        <v>4</v>
      </c>
      <c r="B14" s="497" t="s">
        <v>3112</v>
      </c>
      <c r="C14" s="476" t="s">
        <v>3106</v>
      </c>
      <c r="D14" s="476" t="s">
        <v>3113</v>
      </c>
      <c r="E14" s="476">
        <v>40000000</v>
      </c>
      <c r="F14" s="498"/>
      <c r="G14" s="192"/>
    </row>
    <row r="15" spans="1:7" ht="15.75" x14ac:dyDescent="0.25">
      <c r="A15" s="125">
        <v>5</v>
      </c>
      <c r="B15" s="497" t="s">
        <v>3114</v>
      </c>
      <c r="C15" s="476" t="s">
        <v>3115</v>
      </c>
      <c r="D15" s="476" t="s">
        <v>3116</v>
      </c>
      <c r="E15" s="476">
        <v>40000000</v>
      </c>
      <c r="F15" s="498"/>
      <c r="G15" s="192"/>
    </row>
    <row r="16" spans="1:7" ht="15.75" x14ac:dyDescent="0.25">
      <c r="A16" s="125">
        <v>6</v>
      </c>
      <c r="B16" s="497" t="s">
        <v>3117</v>
      </c>
      <c r="C16" s="476" t="s">
        <v>3115</v>
      </c>
      <c r="D16" s="476" t="s">
        <v>3118</v>
      </c>
      <c r="E16" s="476">
        <v>40000000</v>
      </c>
      <c r="F16" s="498"/>
      <c r="G16" s="192"/>
    </row>
    <row r="17" spans="1:7" ht="24" customHeight="1" x14ac:dyDescent="0.25">
      <c r="A17" s="125">
        <v>7</v>
      </c>
      <c r="B17" s="497" t="s">
        <v>3119</v>
      </c>
      <c r="C17" s="476" t="s">
        <v>1957</v>
      </c>
      <c r="D17" s="476" t="s">
        <v>3120</v>
      </c>
      <c r="E17" s="476">
        <v>40000000</v>
      </c>
      <c r="F17" s="498"/>
      <c r="G17" s="192"/>
    </row>
    <row r="18" spans="1:7" ht="24" customHeight="1" x14ac:dyDescent="0.25">
      <c r="A18" s="125">
        <v>8</v>
      </c>
      <c r="B18" s="497" t="s">
        <v>3121</v>
      </c>
      <c r="C18" s="476" t="s">
        <v>1922</v>
      </c>
      <c r="D18" s="476" t="s">
        <v>3122</v>
      </c>
      <c r="E18" s="476">
        <v>40000000</v>
      </c>
      <c r="F18" s="498"/>
      <c r="G18" s="192"/>
    </row>
    <row r="19" spans="1:7" ht="31.5" x14ac:dyDescent="0.25">
      <c r="A19" s="125">
        <v>9</v>
      </c>
      <c r="B19" s="497" t="s">
        <v>3123</v>
      </c>
      <c r="C19" s="476" t="s">
        <v>3106</v>
      </c>
      <c r="D19" s="476" t="s">
        <v>3124</v>
      </c>
      <c r="E19" s="476">
        <v>40000000</v>
      </c>
      <c r="F19" s="498"/>
      <c r="G19" s="192"/>
    </row>
    <row r="20" spans="1:7" ht="24.75" customHeight="1" x14ac:dyDescent="0.25">
      <c r="A20" s="125">
        <v>10</v>
      </c>
      <c r="B20" s="497" t="s">
        <v>3125</v>
      </c>
      <c r="C20" s="476" t="s">
        <v>3126</v>
      </c>
      <c r="D20" s="476" t="s">
        <v>3111</v>
      </c>
      <c r="E20" s="476">
        <v>40000000</v>
      </c>
      <c r="F20" s="498"/>
      <c r="G20" s="192"/>
    </row>
    <row r="21" spans="1:7" ht="27.75" customHeight="1" x14ac:dyDescent="0.25">
      <c r="A21" s="125">
        <v>11</v>
      </c>
      <c r="B21" s="497" t="s">
        <v>3127</v>
      </c>
      <c r="C21" s="476" t="s">
        <v>3115</v>
      </c>
      <c r="D21" s="476" t="s">
        <v>3128</v>
      </c>
      <c r="E21" s="476">
        <v>40000000</v>
      </c>
      <c r="F21" s="498"/>
      <c r="G21" s="192"/>
    </row>
    <row r="22" spans="1:7" ht="24" customHeight="1" x14ac:dyDescent="0.25">
      <c r="A22" s="125">
        <v>12</v>
      </c>
      <c r="B22" s="497" t="s">
        <v>3129</v>
      </c>
      <c r="C22" s="476" t="s">
        <v>3115</v>
      </c>
      <c r="D22" s="476" t="s">
        <v>3118</v>
      </c>
      <c r="E22" s="476">
        <v>40000000</v>
      </c>
      <c r="F22" s="499"/>
      <c r="G22" s="192"/>
    </row>
    <row r="23" spans="1:7" ht="24.75" customHeight="1" x14ac:dyDescent="0.25">
      <c r="A23" s="125">
        <v>13</v>
      </c>
      <c r="B23" s="497" t="s">
        <v>3130</v>
      </c>
      <c r="C23" s="476" t="s">
        <v>3115</v>
      </c>
      <c r="D23" s="476" t="s">
        <v>3118</v>
      </c>
      <c r="E23" s="476">
        <v>40000000</v>
      </c>
      <c r="F23" s="499"/>
      <c r="G23" s="192"/>
    </row>
    <row r="24" spans="1:7" ht="23.25" customHeight="1" x14ac:dyDescent="0.25">
      <c r="A24" s="125">
        <v>14</v>
      </c>
      <c r="B24" s="497" t="s">
        <v>3131</v>
      </c>
      <c r="C24" s="476" t="s">
        <v>3106</v>
      </c>
      <c r="D24" s="476" t="s">
        <v>3120</v>
      </c>
      <c r="E24" s="476">
        <v>40000000</v>
      </c>
      <c r="F24" s="499"/>
      <c r="G24" s="192"/>
    </row>
    <row r="25" spans="1:7" ht="25.5" customHeight="1" x14ac:dyDescent="0.25">
      <c r="A25" s="125">
        <v>15</v>
      </c>
      <c r="B25" s="497" t="s">
        <v>3132</v>
      </c>
      <c r="C25" s="476" t="s">
        <v>3106</v>
      </c>
      <c r="D25" s="476" t="s">
        <v>3122</v>
      </c>
      <c r="E25" s="476">
        <v>40000000</v>
      </c>
      <c r="F25" s="499"/>
      <c r="G25" s="192"/>
    </row>
    <row r="26" spans="1:7" ht="26.25" customHeight="1" x14ac:dyDescent="0.25">
      <c r="A26" s="125">
        <v>16</v>
      </c>
      <c r="B26" s="497" t="s">
        <v>3133</v>
      </c>
      <c r="C26" s="476" t="s">
        <v>3115</v>
      </c>
      <c r="D26" s="476" t="s">
        <v>3134</v>
      </c>
      <c r="E26" s="476">
        <v>40000000</v>
      </c>
      <c r="F26" s="499"/>
      <c r="G26" s="192"/>
    </row>
    <row r="27" spans="1:7" ht="25.5" customHeight="1" x14ac:dyDescent="0.25">
      <c r="A27" s="125">
        <v>17</v>
      </c>
      <c r="B27" s="497" t="s">
        <v>3135</v>
      </c>
      <c r="C27" s="476" t="s">
        <v>3115</v>
      </c>
      <c r="D27" s="476" t="s">
        <v>3122</v>
      </c>
      <c r="E27" s="476">
        <v>40000000</v>
      </c>
      <c r="F27" s="499"/>
      <c r="G27" s="192"/>
    </row>
    <row r="28" spans="1:7" ht="24" customHeight="1" x14ac:dyDescent="0.25">
      <c r="A28" s="125">
        <v>18</v>
      </c>
      <c r="B28" s="497" t="s">
        <v>3136</v>
      </c>
      <c r="C28" s="476" t="s">
        <v>3115</v>
      </c>
      <c r="D28" s="476" t="s">
        <v>3118</v>
      </c>
      <c r="E28" s="476">
        <v>40000000</v>
      </c>
      <c r="F28" s="499"/>
      <c r="G28" s="192"/>
    </row>
    <row r="29" spans="1:7" ht="25.5" customHeight="1" x14ac:dyDescent="0.25">
      <c r="A29" s="125">
        <v>19</v>
      </c>
      <c r="B29" s="497" t="s">
        <v>3137</v>
      </c>
      <c r="C29" s="476" t="s">
        <v>3115</v>
      </c>
      <c r="D29" s="476" t="s">
        <v>3109</v>
      </c>
      <c r="E29" s="476">
        <v>40000000</v>
      </c>
      <c r="F29" s="499"/>
      <c r="G29" s="192"/>
    </row>
    <row r="30" spans="1:7" ht="25.5" customHeight="1" x14ac:dyDescent="0.25">
      <c r="A30" s="36" t="s">
        <v>1326</v>
      </c>
      <c r="B30" s="198" t="s">
        <v>3138</v>
      </c>
      <c r="C30" s="36"/>
      <c r="D30" s="36"/>
      <c r="E30" s="37">
        <f>SUM(E31:E49)</f>
        <v>760000000</v>
      </c>
      <c r="F30" s="37">
        <f>COUNTA(F31:F49)</f>
        <v>0</v>
      </c>
      <c r="G30" s="37">
        <f>COUNTA(G31:G49)</f>
        <v>0</v>
      </c>
    </row>
    <row r="31" spans="1:7" ht="22.5" customHeight="1" x14ac:dyDescent="0.25">
      <c r="A31" s="125">
        <v>20</v>
      </c>
      <c r="B31" s="192" t="s">
        <v>3139</v>
      </c>
      <c r="C31" s="125" t="s">
        <v>1922</v>
      </c>
      <c r="D31" s="125" t="s">
        <v>3140</v>
      </c>
      <c r="E31" s="476">
        <v>40000000</v>
      </c>
      <c r="F31" s="500"/>
      <c r="G31" s="501"/>
    </row>
    <row r="32" spans="1:7" ht="23.25" customHeight="1" x14ac:dyDescent="0.25">
      <c r="A32" s="131">
        <v>21</v>
      </c>
      <c r="B32" s="192" t="s">
        <v>3141</v>
      </c>
      <c r="C32" s="125" t="s">
        <v>1922</v>
      </c>
      <c r="D32" s="125" t="s">
        <v>3140</v>
      </c>
      <c r="E32" s="476">
        <v>40000000</v>
      </c>
      <c r="F32" s="502"/>
      <c r="G32" s="192"/>
    </row>
    <row r="33" spans="1:7" ht="24.75" customHeight="1" x14ac:dyDescent="0.25">
      <c r="A33" s="125">
        <v>22</v>
      </c>
      <c r="B33" s="192" t="s">
        <v>3142</v>
      </c>
      <c r="C33" s="125" t="s">
        <v>1924</v>
      </c>
      <c r="D33" s="125" t="s">
        <v>3143</v>
      </c>
      <c r="E33" s="476">
        <v>40000000</v>
      </c>
      <c r="F33" s="502"/>
      <c r="G33" s="192"/>
    </row>
    <row r="34" spans="1:7" ht="30" customHeight="1" x14ac:dyDescent="0.25">
      <c r="A34" s="131">
        <v>23</v>
      </c>
      <c r="B34" s="192" t="s">
        <v>3144</v>
      </c>
      <c r="C34" s="125" t="s">
        <v>3106</v>
      </c>
      <c r="D34" s="125" t="s">
        <v>3145</v>
      </c>
      <c r="E34" s="476">
        <v>40000000</v>
      </c>
      <c r="F34" s="502"/>
      <c r="G34" s="192"/>
    </row>
    <row r="35" spans="1:7" ht="22.5" customHeight="1" x14ac:dyDescent="0.25">
      <c r="A35" s="125">
        <v>24</v>
      </c>
      <c r="B35" s="192" t="s">
        <v>3146</v>
      </c>
      <c r="C35" s="125" t="s">
        <v>3106</v>
      </c>
      <c r="D35" s="125" t="s">
        <v>3145</v>
      </c>
      <c r="E35" s="476">
        <v>40000000</v>
      </c>
      <c r="F35" s="502"/>
      <c r="G35" s="192"/>
    </row>
    <row r="36" spans="1:7" ht="22.5" customHeight="1" x14ac:dyDescent="0.25">
      <c r="A36" s="131">
        <v>25</v>
      </c>
      <c r="B36" s="192" t="s">
        <v>3147</v>
      </c>
      <c r="C36" s="125" t="s">
        <v>3148</v>
      </c>
      <c r="D36" s="125" t="s">
        <v>3149</v>
      </c>
      <c r="E36" s="476">
        <v>40000000</v>
      </c>
      <c r="F36" s="502"/>
      <c r="G36" s="192"/>
    </row>
    <row r="37" spans="1:7" ht="21.75" customHeight="1" x14ac:dyDescent="0.25">
      <c r="A37" s="125">
        <v>26</v>
      </c>
      <c r="B37" s="192" t="s">
        <v>3150</v>
      </c>
      <c r="C37" s="125" t="s">
        <v>1957</v>
      </c>
      <c r="D37" s="125" t="s">
        <v>3149</v>
      </c>
      <c r="E37" s="476">
        <v>40000000</v>
      </c>
      <c r="F37" s="502"/>
      <c r="G37" s="192"/>
    </row>
    <row r="38" spans="1:7" ht="24.75" customHeight="1" x14ac:dyDescent="0.25">
      <c r="A38" s="131">
        <v>27</v>
      </c>
      <c r="B38" s="192" t="s">
        <v>3151</v>
      </c>
      <c r="C38" s="125" t="s">
        <v>1957</v>
      </c>
      <c r="D38" s="125" t="s">
        <v>3149</v>
      </c>
      <c r="E38" s="476">
        <v>40000000</v>
      </c>
      <c r="F38" s="502"/>
      <c r="G38" s="192"/>
    </row>
    <row r="39" spans="1:7" ht="24" customHeight="1" x14ac:dyDescent="0.25">
      <c r="A39" s="125">
        <v>28</v>
      </c>
      <c r="B39" s="192" t="s">
        <v>3152</v>
      </c>
      <c r="C39" s="125" t="s">
        <v>1922</v>
      </c>
      <c r="D39" s="125" t="s">
        <v>3153</v>
      </c>
      <c r="E39" s="476">
        <v>40000000</v>
      </c>
      <c r="F39" s="502"/>
      <c r="G39" s="192"/>
    </row>
    <row r="40" spans="1:7" ht="24.75" customHeight="1" x14ac:dyDescent="0.25">
      <c r="A40" s="131">
        <v>29</v>
      </c>
      <c r="B40" s="192" t="s">
        <v>3154</v>
      </c>
      <c r="C40" s="125" t="s">
        <v>3106</v>
      </c>
      <c r="D40" s="125" t="s">
        <v>3153</v>
      </c>
      <c r="E40" s="476">
        <v>40000000</v>
      </c>
      <c r="F40" s="502"/>
      <c r="G40" s="192"/>
    </row>
    <row r="41" spans="1:7" ht="22.5" customHeight="1" x14ac:dyDescent="0.25">
      <c r="A41" s="125">
        <v>30</v>
      </c>
      <c r="B41" s="192" t="s">
        <v>3155</v>
      </c>
      <c r="C41" s="125" t="s">
        <v>1922</v>
      </c>
      <c r="D41" s="125" t="s">
        <v>3149</v>
      </c>
      <c r="E41" s="476">
        <v>40000000</v>
      </c>
      <c r="F41" s="502"/>
      <c r="G41" s="192"/>
    </row>
    <row r="42" spans="1:7" ht="15.75" x14ac:dyDescent="0.25">
      <c r="A42" s="131">
        <v>31</v>
      </c>
      <c r="B42" s="192" t="s">
        <v>3156</v>
      </c>
      <c r="C42" s="125" t="s">
        <v>3115</v>
      </c>
      <c r="D42" s="125" t="s">
        <v>3153</v>
      </c>
      <c r="E42" s="476">
        <v>40000000</v>
      </c>
      <c r="F42" s="502"/>
      <c r="G42" s="192"/>
    </row>
    <row r="43" spans="1:7" ht="21.75" customHeight="1" x14ac:dyDescent="0.25">
      <c r="A43" s="125">
        <v>32</v>
      </c>
      <c r="B43" s="192" t="s">
        <v>3157</v>
      </c>
      <c r="C43" s="125" t="s">
        <v>1924</v>
      </c>
      <c r="D43" s="125" t="s">
        <v>3149</v>
      </c>
      <c r="E43" s="476">
        <v>40000000</v>
      </c>
      <c r="F43" s="502"/>
      <c r="G43" s="192"/>
    </row>
    <row r="44" spans="1:7" ht="24" customHeight="1" x14ac:dyDescent="0.25">
      <c r="A44" s="131">
        <v>33</v>
      </c>
      <c r="B44" s="192" t="s">
        <v>3158</v>
      </c>
      <c r="C44" s="125" t="s">
        <v>1957</v>
      </c>
      <c r="D44" s="125" t="s">
        <v>3143</v>
      </c>
      <c r="E44" s="476">
        <v>40000000</v>
      </c>
      <c r="F44" s="502"/>
      <c r="G44" s="192"/>
    </row>
    <row r="45" spans="1:7" ht="31.5" x14ac:dyDescent="0.25">
      <c r="A45" s="125">
        <v>34</v>
      </c>
      <c r="B45" s="192" t="s">
        <v>3159</v>
      </c>
      <c r="C45" s="125" t="s">
        <v>3106</v>
      </c>
      <c r="D45" s="125" t="s">
        <v>3145</v>
      </c>
      <c r="E45" s="476">
        <v>40000000</v>
      </c>
      <c r="F45" s="502"/>
      <c r="G45" s="192"/>
    </row>
    <row r="46" spans="1:7" ht="31.5" x14ac:dyDescent="0.25">
      <c r="A46" s="131">
        <v>35</v>
      </c>
      <c r="B46" s="192" t="s">
        <v>3160</v>
      </c>
      <c r="C46" s="125" t="s">
        <v>3106</v>
      </c>
      <c r="D46" s="125" t="s">
        <v>3140</v>
      </c>
      <c r="E46" s="476">
        <v>40000000</v>
      </c>
      <c r="F46" s="502"/>
      <c r="G46" s="192"/>
    </row>
    <row r="47" spans="1:7" ht="31.5" x14ac:dyDescent="0.25">
      <c r="A47" s="125">
        <v>36</v>
      </c>
      <c r="B47" s="192" t="s">
        <v>3161</v>
      </c>
      <c r="C47" s="125" t="s">
        <v>3106</v>
      </c>
      <c r="D47" s="125" t="s">
        <v>3153</v>
      </c>
      <c r="E47" s="476">
        <v>40000000</v>
      </c>
      <c r="F47" s="502"/>
      <c r="G47" s="192"/>
    </row>
    <row r="48" spans="1:7" ht="22.5" customHeight="1" x14ac:dyDescent="0.25">
      <c r="A48" s="131">
        <v>37</v>
      </c>
      <c r="B48" s="192" t="s">
        <v>3162</v>
      </c>
      <c r="C48" s="125" t="s">
        <v>1957</v>
      </c>
      <c r="D48" s="125" t="s">
        <v>3153</v>
      </c>
      <c r="E48" s="476">
        <v>40000000</v>
      </c>
      <c r="F48" s="502"/>
      <c r="G48" s="192"/>
    </row>
    <row r="49" spans="1:7" ht="24.75" customHeight="1" x14ac:dyDescent="0.25">
      <c r="A49" s="125">
        <v>38</v>
      </c>
      <c r="B49" s="192" t="s">
        <v>3163</v>
      </c>
      <c r="C49" s="125" t="s">
        <v>3115</v>
      </c>
      <c r="D49" s="125" t="s">
        <v>3145</v>
      </c>
      <c r="E49" s="476">
        <v>40000000</v>
      </c>
      <c r="F49" s="502"/>
      <c r="G49" s="192"/>
    </row>
    <row r="50" spans="1:7" ht="22.5" customHeight="1" x14ac:dyDescent="0.25">
      <c r="A50" s="36" t="s">
        <v>1328</v>
      </c>
      <c r="B50" s="198" t="s">
        <v>3164</v>
      </c>
      <c r="C50" s="36"/>
      <c r="D50" s="36"/>
      <c r="E50" s="37">
        <f>SUM(E51:E65)</f>
        <v>600000000</v>
      </c>
      <c r="F50" s="37">
        <f>COUNTA(F51:F65)</f>
        <v>0</v>
      </c>
      <c r="G50" s="37">
        <f>COUNTA(G51:G65)</f>
        <v>0</v>
      </c>
    </row>
    <row r="51" spans="1:7" ht="23.25" customHeight="1" x14ac:dyDescent="0.25">
      <c r="A51" s="125">
        <v>39</v>
      </c>
      <c r="B51" s="192" t="s">
        <v>3165</v>
      </c>
      <c r="C51" s="125" t="s">
        <v>1922</v>
      </c>
      <c r="D51" s="125" t="s">
        <v>3166</v>
      </c>
      <c r="E51" s="476">
        <v>40000000</v>
      </c>
      <c r="F51" s="500"/>
      <c r="G51" s="501"/>
    </row>
    <row r="52" spans="1:7" ht="24" customHeight="1" x14ac:dyDescent="0.25">
      <c r="A52" s="125">
        <v>40</v>
      </c>
      <c r="B52" s="192" t="s">
        <v>3167</v>
      </c>
      <c r="C52" s="125" t="s">
        <v>1957</v>
      </c>
      <c r="D52" s="125" t="s">
        <v>3168</v>
      </c>
      <c r="E52" s="476">
        <v>40000000</v>
      </c>
      <c r="F52" s="502"/>
      <c r="G52" s="192"/>
    </row>
    <row r="53" spans="1:7" ht="29.25" customHeight="1" x14ac:dyDescent="0.25">
      <c r="A53" s="125">
        <v>41</v>
      </c>
      <c r="B53" s="192" t="s">
        <v>3169</v>
      </c>
      <c r="C53" s="125" t="s">
        <v>3170</v>
      </c>
      <c r="D53" s="125" t="s">
        <v>3171</v>
      </c>
      <c r="E53" s="476">
        <v>40000000</v>
      </c>
      <c r="F53" s="502"/>
      <c r="G53" s="192"/>
    </row>
    <row r="54" spans="1:7" ht="31.5" customHeight="1" x14ac:dyDescent="0.25">
      <c r="A54" s="125">
        <v>42</v>
      </c>
      <c r="B54" s="192" t="s">
        <v>3172</v>
      </c>
      <c r="C54" s="125" t="s">
        <v>3170</v>
      </c>
      <c r="D54" s="125" t="s">
        <v>3171</v>
      </c>
      <c r="E54" s="476">
        <v>40000000</v>
      </c>
      <c r="F54" s="502"/>
      <c r="G54" s="192"/>
    </row>
    <row r="55" spans="1:7" ht="30.75" customHeight="1" x14ac:dyDescent="0.25">
      <c r="A55" s="125">
        <v>43</v>
      </c>
      <c r="B55" s="192" t="s">
        <v>3173</v>
      </c>
      <c r="C55" s="125" t="s">
        <v>3170</v>
      </c>
      <c r="D55" s="125" t="s">
        <v>3174</v>
      </c>
      <c r="E55" s="476">
        <v>40000000</v>
      </c>
      <c r="F55" s="502"/>
      <c r="G55" s="192"/>
    </row>
    <row r="56" spans="1:7" ht="32.25" customHeight="1" x14ac:dyDescent="0.25">
      <c r="A56" s="125">
        <v>44</v>
      </c>
      <c r="B56" s="192" t="s">
        <v>3175</v>
      </c>
      <c r="C56" s="125" t="s">
        <v>3170</v>
      </c>
      <c r="D56" s="125" t="s">
        <v>3174</v>
      </c>
      <c r="E56" s="476">
        <v>40000000</v>
      </c>
      <c r="F56" s="502"/>
      <c r="G56" s="192"/>
    </row>
    <row r="57" spans="1:7" ht="30" customHeight="1" x14ac:dyDescent="0.25">
      <c r="A57" s="125">
        <v>45</v>
      </c>
      <c r="B57" s="192" t="s">
        <v>2658</v>
      </c>
      <c r="C57" s="125" t="s">
        <v>3176</v>
      </c>
      <c r="D57" s="125" t="s">
        <v>3177</v>
      </c>
      <c r="E57" s="476">
        <v>40000000</v>
      </c>
      <c r="F57" s="502"/>
      <c r="G57" s="192"/>
    </row>
    <row r="58" spans="1:7" ht="33" customHeight="1" x14ac:dyDescent="0.25">
      <c r="A58" s="125">
        <v>46</v>
      </c>
      <c r="B58" s="192" t="s">
        <v>3178</v>
      </c>
      <c r="C58" s="125" t="s">
        <v>3170</v>
      </c>
      <c r="D58" s="125" t="s">
        <v>3174</v>
      </c>
      <c r="E58" s="476">
        <v>40000000</v>
      </c>
      <c r="F58" s="502"/>
      <c r="G58" s="192"/>
    </row>
    <row r="59" spans="1:7" ht="32.25" customHeight="1" x14ac:dyDescent="0.25">
      <c r="A59" s="125">
        <v>47</v>
      </c>
      <c r="B59" s="192" t="s">
        <v>3179</v>
      </c>
      <c r="C59" s="125" t="s">
        <v>3176</v>
      </c>
      <c r="D59" s="125" t="s">
        <v>3174</v>
      </c>
      <c r="E59" s="476">
        <v>40000000</v>
      </c>
      <c r="F59" s="502"/>
      <c r="G59" s="192"/>
    </row>
    <row r="60" spans="1:7" ht="31.5" customHeight="1" x14ac:dyDescent="0.25">
      <c r="A60" s="125">
        <v>48</v>
      </c>
      <c r="B60" s="192" t="s">
        <v>3180</v>
      </c>
      <c r="C60" s="125" t="s">
        <v>3170</v>
      </c>
      <c r="D60" s="125" t="s">
        <v>177</v>
      </c>
      <c r="E60" s="476">
        <v>40000000</v>
      </c>
      <c r="F60" s="502"/>
      <c r="G60" s="192"/>
    </row>
    <row r="61" spans="1:7" ht="30.75" customHeight="1" x14ac:dyDescent="0.25">
      <c r="A61" s="125">
        <v>49</v>
      </c>
      <c r="B61" s="192" t="s">
        <v>3181</v>
      </c>
      <c r="C61" s="125" t="s">
        <v>3170</v>
      </c>
      <c r="D61" s="125" t="s">
        <v>3182</v>
      </c>
      <c r="E61" s="476">
        <v>40000000</v>
      </c>
      <c r="F61" s="502"/>
      <c r="G61" s="192"/>
    </row>
    <row r="62" spans="1:7" ht="28.5" customHeight="1" x14ac:dyDescent="0.25">
      <c r="A62" s="125">
        <v>50</v>
      </c>
      <c r="B62" s="192" t="s">
        <v>3183</v>
      </c>
      <c r="C62" s="125" t="s">
        <v>3176</v>
      </c>
      <c r="D62" s="125" t="s">
        <v>3166</v>
      </c>
      <c r="E62" s="476">
        <v>40000000</v>
      </c>
      <c r="F62" s="502"/>
      <c r="G62" s="192"/>
    </row>
    <row r="63" spans="1:7" ht="23.25" customHeight="1" x14ac:dyDescent="0.25">
      <c r="A63" s="125">
        <v>51</v>
      </c>
      <c r="B63" s="192" t="s">
        <v>3184</v>
      </c>
      <c r="C63" s="125" t="s">
        <v>1922</v>
      </c>
      <c r="D63" s="125" t="s">
        <v>3174</v>
      </c>
      <c r="E63" s="476">
        <v>40000000</v>
      </c>
      <c r="F63" s="502"/>
      <c r="G63" s="192"/>
    </row>
    <row r="64" spans="1:7" ht="30.75" customHeight="1" x14ac:dyDescent="0.25">
      <c r="A64" s="125">
        <v>52</v>
      </c>
      <c r="B64" s="192" t="s">
        <v>3185</v>
      </c>
      <c r="C64" s="125" t="s">
        <v>3176</v>
      </c>
      <c r="D64" s="125" t="s">
        <v>3174</v>
      </c>
      <c r="E64" s="476">
        <v>40000000</v>
      </c>
      <c r="F64" s="502"/>
      <c r="G64" s="192"/>
    </row>
    <row r="65" spans="1:7" ht="33.75" customHeight="1" x14ac:dyDescent="0.25">
      <c r="A65" s="125">
        <v>53</v>
      </c>
      <c r="B65" s="192" t="s">
        <v>1635</v>
      </c>
      <c r="C65" s="125" t="s">
        <v>3170</v>
      </c>
      <c r="D65" s="125" t="s">
        <v>177</v>
      </c>
      <c r="E65" s="476">
        <v>40000000</v>
      </c>
      <c r="F65" s="502"/>
      <c r="G65" s="192"/>
    </row>
    <row r="66" spans="1:7" ht="21.75" customHeight="1" x14ac:dyDescent="0.25">
      <c r="A66" s="36" t="s">
        <v>1330</v>
      </c>
      <c r="B66" s="198" t="s">
        <v>3186</v>
      </c>
      <c r="C66" s="36"/>
      <c r="D66" s="36"/>
      <c r="E66" s="37">
        <f>SUM(E67:E80)</f>
        <v>560000000</v>
      </c>
      <c r="F66" s="37">
        <f>COUNTA(F67:F80)</f>
        <v>0</v>
      </c>
      <c r="G66" s="37">
        <f>COUNTA(G67:G80)</f>
        <v>0</v>
      </c>
    </row>
    <row r="67" spans="1:7" ht="22.5" customHeight="1" x14ac:dyDescent="0.25">
      <c r="A67" s="125">
        <v>54</v>
      </c>
      <c r="B67" s="192" t="s">
        <v>3187</v>
      </c>
      <c r="C67" s="125" t="s">
        <v>1957</v>
      </c>
      <c r="D67" s="125" t="s">
        <v>3188</v>
      </c>
      <c r="E67" s="476">
        <v>40000000</v>
      </c>
      <c r="F67" s="476"/>
      <c r="G67" s="501"/>
    </row>
    <row r="68" spans="1:7" ht="25.5" customHeight="1" x14ac:dyDescent="0.25">
      <c r="A68" s="125">
        <v>55</v>
      </c>
      <c r="B68" s="192" t="s">
        <v>3189</v>
      </c>
      <c r="C68" s="125" t="s">
        <v>3115</v>
      </c>
      <c r="D68" s="125" t="s">
        <v>3190</v>
      </c>
      <c r="E68" s="476">
        <v>40000000</v>
      </c>
      <c r="F68" s="476"/>
      <c r="G68" s="501"/>
    </row>
    <row r="69" spans="1:7" ht="25.5" customHeight="1" x14ac:dyDescent="0.25">
      <c r="A69" s="125">
        <v>56</v>
      </c>
      <c r="B69" s="192" t="s">
        <v>3191</v>
      </c>
      <c r="C69" s="125" t="s">
        <v>1957</v>
      </c>
      <c r="D69" s="125" t="s">
        <v>3190</v>
      </c>
      <c r="E69" s="476">
        <v>40000000</v>
      </c>
      <c r="F69" s="476"/>
      <c r="G69" s="501"/>
    </row>
    <row r="70" spans="1:7" ht="22.5" customHeight="1" x14ac:dyDescent="0.25">
      <c r="A70" s="125">
        <v>57</v>
      </c>
      <c r="B70" s="192" t="s">
        <v>3192</v>
      </c>
      <c r="C70" s="125" t="s">
        <v>1957</v>
      </c>
      <c r="D70" s="125" t="s">
        <v>3193</v>
      </c>
      <c r="E70" s="476">
        <v>40000000</v>
      </c>
      <c r="F70" s="476"/>
      <c r="G70" s="501"/>
    </row>
    <row r="71" spans="1:7" ht="24.75" customHeight="1" x14ac:dyDescent="0.25">
      <c r="A71" s="125">
        <v>58</v>
      </c>
      <c r="B71" s="192" t="s">
        <v>3194</v>
      </c>
      <c r="C71" s="125" t="s">
        <v>1957</v>
      </c>
      <c r="D71" s="125" t="s">
        <v>3195</v>
      </c>
      <c r="E71" s="476">
        <v>40000000</v>
      </c>
      <c r="F71" s="476"/>
      <c r="G71" s="501"/>
    </row>
    <row r="72" spans="1:7" ht="23.25" customHeight="1" x14ac:dyDescent="0.25">
      <c r="A72" s="125">
        <v>59</v>
      </c>
      <c r="B72" s="192" t="s">
        <v>3196</v>
      </c>
      <c r="C72" s="125" t="s">
        <v>3106</v>
      </c>
      <c r="D72" s="125" t="s">
        <v>3197</v>
      </c>
      <c r="E72" s="476">
        <v>40000000</v>
      </c>
      <c r="F72" s="476"/>
      <c r="G72" s="501"/>
    </row>
    <row r="73" spans="1:7" ht="21.75" customHeight="1" x14ac:dyDescent="0.25">
      <c r="A73" s="125">
        <v>60</v>
      </c>
      <c r="B73" s="192" t="s">
        <v>3198</v>
      </c>
      <c r="C73" s="125" t="s">
        <v>3115</v>
      </c>
      <c r="D73" s="125" t="s">
        <v>3199</v>
      </c>
      <c r="E73" s="476">
        <v>40000000</v>
      </c>
      <c r="F73" s="476"/>
      <c r="G73" s="501"/>
    </row>
    <row r="74" spans="1:7" ht="24.75" customHeight="1" x14ac:dyDescent="0.25">
      <c r="A74" s="125">
        <v>61</v>
      </c>
      <c r="B74" s="192" t="s">
        <v>3200</v>
      </c>
      <c r="C74" s="125" t="s">
        <v>3115</v>
      </c>
      <c r="D74" s="125" t="s">
        <v>3197</v>
      </c>
      <c r="E74" s="476">
        <v>40000000</v>
      </c>
      <c r="F74" s="476"/>
      <c r="G74" s="501"/>
    </row>
    <row r="75" spans="1:7" ht="25.5" customHeight="1" x14ac:dyDescent="0.25">
      <c r="A75" s="125">
        <v>62</v>
      </c>
      <c r="B75" s="192" t="s">
        <v>3201</v>
      </c>
      <c r="C75" s="125" t="s">
        <v>3106</v>
      </c>
      <c r="D75" s="125" t="s">
        <v>3202</v>
      </c>
      <c r="E75" s="476">
        <v>40000000</v>
      </c>
      <c r="F75" s="476"/>
      <c r="G75" s="501"/>
    </row>
    <row r="76" spans="1:7" ht="15.75" x14ac:dyDescent="0.25">
      <c r="A76" s="125">
        <v>63</v>
      </c>
      <c r="B76" s="192" t="s">
        <v>3203</v>
      </c>
      <c r="C76" s="125" t="s">
        <v>3115</v>
      </c>
      <c r="D76" s="125" t="s">
        <v>3204</v>
      </c>
      <c r="E76" s="476">
        <v>40000000</v>
      </c>
      <c r="F76" s="476"/>
      <c r="G76" s="501"/>
    </row>
    <row r="77" spans="1:7" ht="15.75" x14ac:dyDescent="0.25">
      <c r="A77" s="125">
        <v>64</v>
      </c>
      <c r="B77" s="192" t="s">
        <v>3205</v>
      </c>
      <c r="C77" s="125" t="s">
        <v>3115</v>
      </c>
      <c r="D77" s="125" t="s">
        <v>3206</v>
      </c>
      <c r="E77" s="476">
        <v>40000000</v>
      </c>
      <c r="F77" s="476"/>
      <c r="G77" s="501"/>
    </row>
    <row r="78" spans="1:7" ht="31.5" x14ac:dyDescent="0.25">
      <c r="A78" s="125">
        <v>65</v>
      </c>
      <c r="B78" s="192" t="s">
        <v>3207</v>
      </c>
      <c r="C78" s="125" t="s">
        <v>3106</v>
      </c>
      <c r="D78" s="125" t="s">
        <v>3204</v>
      </c>
      <c r="E78" s="476">
        <v>40000000</v>
      </c>
      <c r="F78" s="476"/>
      <c r="G78" s="501"/>
    </row>
    <row r="79" spans="1:7" ht="31.5" x14ac:dyDescent="0.25">
      <c r="A79" s="125">
        <v>66</v>
      </c>
      <c r="B79" s="192" t="s">
        <v>3208</v>
      </c>
      <c r="C79" s="125" t="s">
        <v>3106</v>
      </c>
      <c r="D79" s="125" t="s">
        <v>3209</v>
      </c>
      <c r="E79" s="476">
        <v>40000000</v>
      </c>
      <c r="F79" s="476"/>
      <c r="G79" s="501"/>
    </row>
    <row r="80" spans="1:7" ht="31.5" x14ac:dyDescent="0.25">
      <c r="A80" s="125">
        <v>67</v>
      </c>
      <c r="B80" s="192" t="s">
        <v>3210</v>
      </c>
      <c r="C80" s="125" t="s">
        <v>3106</v>
      </c>
      <c r="D80" s="125" t="s">
        <v>3209</v>
      </c>
      <c r="E80" s="476">
        <v>40000000</v>
      </c>
      <c r="F80" s="476"/>
      <c r="G80" s="501"/>
    </row>
    <row r="81" spans="1:7" ht="22.5" customHeight="1" x14ac:dyDescent="0.25">
      <c r="A81" s="36" t="s">
        <v>1332</v>
      </c>
      <c r="B81" s="198" t="s">
        <v>3211</v>
      </c>
      <c r="C81" s="36"/>
      <c r="D81" s="36"/>
      <c r="E81" s="37">
        <f>SUM(E82:E97)</f>
        <v>640000000</v>
      </c>
      <c r="F81" s="37">
        <f>COUNTA(F82:F97)</f>
        <v>0</v>
      </c>
      <c r="G81" s="37">
        <f>COUNTA(G82:G97)</f>
        <v>0</v>
      </c>
    </row>
    <row r="82" spans="1:7" ht="31.5" x14ac:dyDescent="0.25">
      <c r="A82" s="125">
        <v>68</v>
      </c>
      <c r="B82" s="192" t="s">
        <v>3212</v>
      </c>
      <c r="C82" s="125" t="s">
        <v>3213</v>
      </c>
      <c r="D82" s="125" t="s">
        <v>379</v>
      </c>
      <c r="E82" s="476">
        <v>40000000</v>
      </c>
      <c r="F82" s="500"/>
      <c r="G82" s="501"/>
    </row>
    <row r="83" spans="1:7" ht="30" customHeight="1" x14ac:dyDescent="0.25">
      <c r="A83" s="125">
        <v>69</v>
      </c>
      <c r="B83" s="192" t="s">
        <v>3214</v>
      </c>
      <c r="C83" s="125" t="s">
        <v>3215</v>
      </c>
      <c r="D83" s="125" t="s">
        <v>379</v>
      </c>
      <c r="E83" s="476">
        <v>40000000</v>
      </c>
      <c r="F83" s="476"/>
      <c r="G83" s="192"/>
    </row>
    <row r="84" spans="1:7" ht="27" customHeight="1" x14ac:dyDescent="0.25">
      <c r="A84" s="125">
        <v>70</v>
      </c>
      <c r="B84" s="192" t="s">
        <v>3216</v>
      </c>
      <c r="C84" s="125" t="s">
        <v>3215</v>
      </c>
      <c r="D84" s="125" t="s">
        <v>305</v>
      </c>
      <c r="E84" s="476">
        <v>40000000</v>
      </c>
      <c r="F84" s="476"/>
      <c r="G84" s="192"/>
    </row>
    <row r="85" spans="1:7" ht="24.75" customHeight="1" x14ac:dyDescent="0.25">
      <c r="A85" s="125">
        <v>71</v>
      </c>
      <c r="B85" s="192" t="s">
        <v>3217</v>
      </c>
      <c r="C85" s="125" t="s">
        <v>1924</v>
      </c>
      <c r="D85" s="125" t="s">
        <v>301</v>
      </c>
      <c r="E85" s="476">
        <v>40000000</v>
      </c>
      <c r="F85" s="476"/>
      <c r="G85" s="192"/>
    </row>
    <row r="86" spans="1:7" ht="24" customHeight="1" x14ac:dyDescent="0.25">
      <c r="A86" s="125">
        <v>72</v>
      </c>
      <c r="B86" s="192" t="s">
        <v>3218</v>
      </c>
      <c r="C86" s="125" t="s">
        <v>1957</v>
      </c>
      <c r="D86" s="125" t="s">
        <v>3219</v>
      </c>
      <c r="E86" s="476">
        <v>40000000</v>
      </c>
      <c r="F86" s="476"/>
      <c r="G86" s="192"/>
    </row>
    <row r="87" spans="1:7" ht="33" customHeight="1" x14ac:dyDescent="0.25">
      <c r="A87" s="125">
        <v>73</v>
      </c>
      <c r="B87" s="192" t="s">
        <v>3220</v>
      </c>
      <c r="C87" s="125" t="s">
        <v>3221</v>
      </c>
      <c r="D87" s="125" t="s">
        <v>301</v>
      </c>
      <c r="E87" s="476">
        <v>40000000</v>
      </c>
      <c r="F87" s="476"/>
      <c r="G87" s="192"/>
    </row>
    <row r="88" spans="1:7" ht="31.5" customHeight="1" x14ac:dyDescent="0.25">
      <c r="A88" s="125">
        <v>74</v>
      </c>
      <c r="B88" s="192" t="s">
        <v>3222</v>
      </c>
      <c r="C88" s="125" t="s">
        <v>3176</v>
      </c>
      <c r="D88" s="125" t="s">
        <v>301</v>
      </c>
      <c r="E88" s="476">
        <v>40000000</v>
      </c>
      <c r="F88" s="476"/>
      <c r="G88" s="192"/>
    </row>
    <row r="89" spans="1:7" ht="30" customHeight="1" x14ac:dyDescent="0.25">
      <c r="A89" s="125">
        <v>75</v>
      </c>
      <c r="B89" s="192" t="s">
        <v>3223</v>
      </c>
      <c r="C89" s="125" t="s">
        <v>3221</v>
      </c>
      <c r="D89" s="125" t="s">
        <v>385</v>
      </c>
      <c r="E89" s="476">
        <v>40000000</v>
      </c>
      <c r="F89" s="476"/>
      <c r="G89" s="192"/>
    </row>
    <row r="90" spans="1:7" ht="29.25" customHeight="1" x14ac:dyDescent="0.25">
      <c r="A90" s="125">
        <v>76</v>
      </c>
      <c r="B90" s="192" t="s">
        <v>3224</v>
      </c>
      <c r="C90" s="125" t="s">
        <v>3221</v>
      </c>
      <c r="D90" s="125" t="s">
        <v>379</v>
      </c>
      <c r="E90" s="476">
        <v>40000000</v>
      </c>
      <c r="F90" s="476"/>
      <c r="G90" s="192"/>
    </row>
    <row r="91" spans="1:7" ht="33" customHeight="1" x14ac:dyDescent="0.25">
      <c r="A91" s="125">
        <v>77</v>
      </c>
      <c r="B91" s="192" t="s">
        <v>3225</v>
      </c>
      <c r="C91" s="125" t="s">
        <v>3221</v>
      </c>
      <c r="D91" s="125" t="s">
        <v>305</v>
      </c>
      <c r="E91" s="476">
        <v>40000000</v>
      </c>
      <c r="F91" s="476"/>
      <c r="G91" s="192"/>
    </row>
    <row r="92" spans="1:7" ht="29.25" customHeight="1" x14ac:dyDescent="0.25">
      <c r="A92" s="125">
        <v>78</v>
      </c>
      <c r="B92" s="192" t="s">
        <v>3226</v>
      </c>
      <c r="C92" s="125" t="s">
        <v>3227</v>
      </c>
      <c r="D92" s="125" t="s">
        <v>305</v>
      </c>
      <c r="E92" s="476">
        <v>40000000</v>
      </c>
      <c r="F92" s="476"/>
      <c r="G92" s="192"/>
    </row>
    <row r="93" spans="1:7" ht="30" customHeight="1" x14ac:dyDescent="0.25">
      <c r="A93" s="125">
        <v>79</v>
      </c>
      <c r="B93" s="192" t="s">
        <v>3228</v>
      </c>
      <c r="C93" s="125" t="s">
        <v>3170</v>
      </c>
      <c r="D93" s="125" t="s">
        <v>301</v>
      </c>
      <c r="E93" s="476">
        <v>40000000</v>
      </c>
      <c r="F93" s="476"/>
      <c r="G93" s="192"/>
    </row>
    <row r="94" spans="1:7" ht="27" customHeight="1" x14ac:dyDescent="0.25">
      <c r="A94" s="125">
        <v>80</v>
      </c>
      <c r="B94" s="192" t="s">
        <v>3229</v>
      </c>
      <c r="C94" s="125" t="s">
        <v>3221</v>
      </c>
      <c r="D94" s="125" t="s">
        <v>385</v>
      </c>
      <c r="E94" s="476">
        <v>40000000</v>
      </c>
      <c r="F94" s="476"/>
      <c r="G94" s="192"/>
    </row>
    <row r="95" spans="1:7" ht="32.25" customHeight="1" x14ac:dyDescent="0.25">
      <c r="A95" s="125">
        <v>81</v>
      </c>
      <c r="B95" s="192" t="s">
        <v>3230</v>
      </c>
      <c r="C95" s="125" t="s">
        <v>3215</v>
      </c>
      <c r="D95" s="125" t="s">
        <v>294</v>
      </c>
      <c r="E95" s="476">
        <v>40000000</v>
      </c>
      <c r="F95" s="476"/>
      <c r="G95" s="192"/>
    </row>
    <row r="96" spans="1:7" ht="30" customHeight="1" x14ac:dyDescent="0.25">
      <c r="A96" s="125">
        <v>82</v>
      </c>
      <c r="B96" s="192" t="s">
        <v>3231</v>
      </c>
      <c r="C96" s="125" t="s">
        <v>3221</v>
      </c>
      <c r="D96" s="125" t="s">
        <v>305</v>
      </c>
      <c r="E96" s="476">
        <v>40000000</v>
      </c>
      <c r="F96" s="476"/>
      <c r="G96" s="192"/>
    </row>
    <row r="97" spans="1:7" ht="26.25" customHeight="1" x14ac:dyDescent="0.25">
      <c r="A97" s="125">
        <v>83</v>
      </c>
      <c r="B97" s="192" t="s">
        <v>3232</v>
      </c>
      <c r="C97" s="125" t="s">
        <v>3176</v>
      </c>
      <c r="D97" s="125" t="s">
        <v>294</v>
      </c>
      <c r="E97" s="476">
        <v>40000000</v>
      </c>
      <c r="F97" s="476"/>
      <c r="G97" s="192"/>
    </row>
    <row r="98" spans="1:7" ht="25.5" customHeight="1" x14ac:dyDescent="0.25">
      <c r="A98" s="36" t="s">
        <v>1334</v>
      </c>
      <c r="B98" s="198" t="s">
        <v>3233</v>
      </c>
      <c r="C98" s="36"/>
      <c r="D98" s="36"/>
      <c r="E98" s="37">
        <f>SUM(E99:E128)</f>
        <v>1200000000</v>
      </c>
      <c r="F98" s="37">
        <f>COUNTA(F99:F128)</f>
        <v>0</v>
      </c>
      <c r="G98" s="37">
        <f>COUNTA(G99:G128)</f>
        <v>0</v>
      </c>
    </row>
    <row r="99" spans="1:7" ht="33.75" customHeight="1" x14ac:dyDescent="0.25">
      <c r="A99" s="125">
        <v>84</v>
      </c>
      <c r="B99" s="192" t="s">
        <v>3234</v>
      </c>
      <c r="C99" s="125" t="s">
        <v>3221</v>
      </c>
      <c r="D99" s="125" t="s">
        <v>3235</v>
      </c>
      <c r="E99" s="476">
        <v>40000000</v>
      </c>
      <c r="F99" s="500"/>
      <c r="G99" s="501"/>
    </row>
    <row r="100" spans="1:7" ht="30" customHeight="1" x14ac:dyDescent="0.25">
      <c r="A100" s="131">
        <v>85</v>
      </c>
      <c r="B100" s="503" t="s">
        <v>3236</v>
      </c>
      <c r="C100" s="479" t="s">
        <v>3227</v>
      </c>
      <c r="D100" s="479" t="s">
        <v>576</v>
      </c>
      <c r="E100" s="476">
        <v>40000000</v>
      </c>
      <c r="F100" s="504"/>
      <c r="G100" s="475"/>
    </row>
    <row r="101" spans="1:7" ht="24.75" customHeight="1" x14ac:dyDescent="0.25">
      <c r="A101" s="125">
        <v>86</v>
      </c>
      <c r="B101" s="503" t="s">
        <v>3237</v>
      </c>
      <c r="C101" s="479" t="s">
        <v>1922</v>
      </c>
      <c r="D101" s="479" t="s">
        <v>3238</v>
      </c>
      <c r="E101" s="476">
        <v>40000000</v>
      </c>
      <c r="F101" s="504"/>
      <c r="G101" s="475"/>
    </row>
    <row r="102" spans="1:7" ht="30.75" customHeight="1" x14ac:dyDescent="0.25">
      <c r="A102" s="131">
        <v>87</v>
      </c>
      <c r="B102" s="503" t="s">
        <v>3239</v>
      </c>
      <c r="C102" s="479" t="s">
        <v>3170</v>
      </c>
      <c r="D102" s="479" t="s">
        <v>3240</v>
      </c>
      <c r="E102" s="476">
        <v>40000000</v>
      </c>
      <c r="F102" s="504"/>
      <c r="G102" s="475"/>
    </row>
    <row r="103" spans="1:7" ht="27.75" customHeight="1" x14ac:dyDescent="0.25">
      <c r="A103" s="125">
        <v>88</v>
      </c>
      <c r="B103" s="503" t="s">
        <v>3241</v>
      </c>
      <c r="C103" s="479" t="s">
        <v>3215</v>
      </c>
      <c r="D103" s="479" t="s">
        <v>3240</v>
      </c>
      <c r="E103" s="476">
        <v>40000000</v>
      </c>
      <c r="F103" s="504"/>
      <c r="G103" s="475"/>
    </row>
    <row r="104" spans="1:7" ht="28.5" customHeight="1" x14ac:dyDescent="0.25">
      <c r="A104" s="131">
        <v>89</v>
      </c>
      <c r="B104" s="503" t="s">
        <v>3242</v>
      </c>
      <c r="C104" s="479" t="s">
        <v>3221</v>
      </c>
      <c r="D104" s="479" t="s">
        <v>3240</v>
      </c>
      <c r="E104" s="476">
        <v>40000000</v>
      </c>
      <c r="F104" s="504"/>
      <c r="G104" s="475"/>
    </row>
    <row r="105" spans="1:7" ht="29.25" customHeight="1" x14ac:dyDescent="0.25">
      <c r="A105" s="125">
        <v>90</v>
      </c>
      <c r="B105" s="503" t="s">
        <v>3243</v>
      </c>
      <c r="C105" s="479" t="s">
        <v>3244</v>
      </c>
      <c r="D105" s="479" t="s">
        <v>3235</v>
      </c>
      <c r="E105" s="476">
        <v>40000000</v>
      </c>
      <c r="F105" s="504"/>
      <c r="G105" s="475"/>
    </row>
    <row r="106" spans="1:7" ht="30.75" customHeight="1" x14ac:dyDescent="0.25">
      <c r="A106" s="131">
        <v>91</v>
      </c>
      <c r="B106" s="503" t="s">
        <v>3245</v>
      </c>
      <c r="C106" s="479" t="s">
        <v>3170</v>
      </c>
      <c r="D106" s="479" t="s">
        <v>3235</v>
      </c>
      <c r="E106" s="476">
        <v>40000000</v>
      </c>
      <c r="F106" s="504"/>
      <c r="G106" s="475"/>
    </row>
    <row r="107" spans="1:7" ht="30" customHeight="1" x14ac:dyDescent="0.25">
      <c r="A107" s="125">
        <v>92</v>
      </c>
      <c r="B107" s="503" t="s">
        <v>2914</v>
      </c>
      <c r="C107" s="479" t="s">
        <v>3221</v>
      </c>
      <c r="D107" s="479" t="s">
        <v>576</v>
      </c>
      <c r="E107" s="476">
        <v>40000000</v>
      </c>
      <c r="F107" s="504"/>
      <c r="G107" s="475"/>
    </row>
    <row r="108" spans="1:7" ht="28.5" customHeight="1" x14ac:dyDescent="0.25">
      <c r="A108" s="131">
        <v>93</v>
      </c>
      <c r="B108" s="503" t="s">
        <v>3246</v>
      </c>
      <c r="C108" s="479" t="s">
        <v>3170</v>
      </c>
      <c r="D108" s="479" t="s">
        <v>3247</v>
      </c>
      <c r="E108" s="476">
        <v>40000000</v>
      </c>
      <c r="F108" s="504"/>
      <c r="G108" s="475"/>
    </row>
    <row r="109" spans="1:7" ht="30" customHeight="1" x14ac:dyDescent="0.25">
      <c r="A109" s="125">
        <v>94</v>
      </c>
      <c r="B109" s="503" t="s">
        <v>3248</v>
      </c>
      <c r="C109" s="479" t="s">
        <v>3170</v>
      </c>
      <c r="D109" s="479" t="s">
        <v>3247</v>
      </c>
      <c r="E109" s="476">
        <v>40000000</v>
      </c>
      <c r="F109" s="504"/>
      <c r="G109" s="475"/>
    </row>
    <row r="110" spans="1:7" ht="28.5" customHeight="1" x14ac:dyDescent="0.25">
      <c r="A110" s="131">
        <v>95</v>
      </c>
      <c r="B110" s="503" t="s">
        <v>3249</v>
      </c>
      <c r="C110" s="479" t="s">
        <v>3176</v>
      </c>
      <c r="D110" s="479" t="s">
        <v>3250</v>
      </c>
      <c r="E110" s="476">
        <v>40000000</v>
      </c>
      <c r="F110" s="504"/>
      <c r="G110" s="475"/>
    </row>
    <row r="111" spans="1:7" ht="30" customHeight="1" x14ac:dyDescent="0.25">
      <c r="A111" s="125">
        <v>96</v>
      </c>
      <c r="B111" s="503" t="s">
        <v>3251</v>
      </c>
      <c r="C111" s="479" t="s">
        <v>3215</v>
      </c>
      <c r="D111" s="479" t="s">
        <v>3250</v>
      </c>
      <c r="E111" s="476">
        <v>40000000</v>
      </c>
      <c r="F111" s="504"/>
      <c r="G111" s="475"/>
    </row>
    <row r="112" spans="1:7" ht="27.75" customHeight="1" x14ac:dyDescent="0.25">
      <c r="A112" s="131">
        <v>97</v>
      </c>
      <c r="B112" s="503" t="s">
        <v>3252</v>
      </c>
      <c r="C112" s="479" t="s">
        <v>3170</v>
      </c>
      <c r="D112" s="479" t="s">
        <v>3250</v>
      </c>
      <c r="E112" s="476">
        <v>40000000</v>
      </c>
      <c r="F112" s="504"/>
      <c r="G112" s="475"/>
    </row>
    <row r="113" spans="1:7" ht="27.75" customHeight="1" x14ac:dyDescent="0.25">
      <c r="A113" s="125">
        <v>98</v>
      </c>
      <c r="B113" s="505" t="s">
        <v>3253</v>
      </c>
      <c r="C113" s="479" t="s">
        <v>3170</v>
      </c>
      <c r="D113" s="479" t="s">
        <v>3240</v>
      </c>
      <c r="E113" s="476">
        <v>40000000</v>
      </c>
      <c r="F113" s="479"/>
      <c r="G113" s="475"/>
    </row>
    <row r="114" spans="1:7" ht="30.75" customHeight="1" x14ac:dyDescent="0.25">
      <c r="A114" s="131">
        <v>99</v>
      </c>
      <c r="B114" s="505" t="s">
        <v>3254</v>
      </c>
      <c r="C114" s="479" t="s">
        <v>3221</v>
      </c>
      <c r="D114" s="479" t="s">
        <v>3240</v>
      </c>
      <c r="E114" s="476">
        <v>40000000</v>
      </c>
      <c r="F114" s="479"/>
      <c r="G114" s="475"/>
    </row>
    <row r="115" spans="1:7" ht="32.25" customHeight="1" x14ac:dyDescent="0.25">
      <c r="A115" s="125">
        <v>100</v>
      </c>
      <c r="B115" s="505" t="s">
        <v>3255</v>
      </c>
      <c r="C115" s="479" t="s">
        <v>3170</v>
      </c>
      <c r="D115" s="479" t="s">
        <v>3240</v>
      </c>
      <c r="E115" s="476">
        <v>40000000</v>
      </c>
      <c r="F115" s="479"/>
      <c r="G115" s="475"/>
    </row>
    <row r="116" spans="1:7" ht="32.25" customHeight="1" x14ac:dyDescent="0.25">
      <c r="A116" s="131">
        <v>101</v>
      </c>
      <c r="B116" s="505" t="s">
        <v>3256</v>
      </c>
      <c r="C116" s="479" t="s">
        <v>3244</v>
      </c>
      <c r="D116" s="479" t="s">
        <v>3235</v>
      </c>
      <c r="E116" s="476">
        <v>40000000</v>
      </c>
      <c r="F116" s="479"/>
      <c r="G116" s="475"/>
    </row>
    <row r="117" spans="1:7" ht="30.75" customHeight="1" x14ac:dyDescent="0.25">
      <c r="A117" s="125">
        <v>102</v>
      </c>
      <c r="B117" s="505" t="s">
        <v>3257</v>
      </c>
      <c r="C117" s="479" t="s">
        <v>3215</v>
      </c>
      <c r="D117" s="479" t="s">
        <v>3250</v>
      </c>
      <c r="E117" s="476">
        <v>40000000</v>
      </c>
      <c r="F117" s="479"/>
      <c r="G117" s="475"/>
    </row>
    <row r="118" spans="1:7" ht="30.75" customHeight="1" x14ac:dyDescent="0.25">
      <c r="A118" s="131">
        <v>103</v>
      </c>
      <c r="B118" s="503" t="s">
        <v>3258</v>
      </c>
      <c r="C118" s="479" t="s">
        <v>3221</v>
      </c>
      <c r="D118" s="479" t="s">
        <v>576</v>
      </c>
      <c r="E118" s="476">
        <v>40000000</v>
      </c>
      <c r="F118" s="504"/>
      <c r="G118" s="475"/>
    </row>
    <row r="119" spans="1:7" ht="28.5" customHeight="1" x14ac:dyDescent="0.25">
      <c r="A119" s="125">
        <v>104</v>
      </c>
      <c r="B119" s="503" t="s">
        <v>3259</v>
      </c>
      <c r="C119" s="479" t="s">
        <v>3221</v>
      </c>
      <c r="D119" s="479" t="s">
        <v>576</v>
      </c>
      <c r="E119" s="476">
        <v>40000000</v>
      </c>
      <c r="F119" s="504"/>
      <c r="G119" s="475"/>
    </row>
    <row r="120" spans="1:7" ht="30" customHeight="1" x14ac:dyDescent="0.25">
      <c r="A120" s="131">
        <v>105</v>
      </c>
      <c r="B120" s="503" t="s">
        <v>3260</v>
      </c>
      <c r="C120" s="479" t="s">
        <v>3221</v>
      </c>
      <c r="D120" s="479" t="s">
        <v>3238</v>
      </c>
      <c r="E120" s="476">
        <v>40000000</v>
      </c>
      <c r="F120" s="504"/>
      <c r="G120" s="475"/>
    </row>
    <row r="121" spans="1:7" ht="26.25" customHeight="1" x14ac:dyDescent="0.25">
      <c r="A121" s="125">
        <v>106</v>
      </c>
      <c r="B121" s="503" t="s">
        <v>3261</v>
      </c>
      <c r="C121" s="479" t="s">
        <v>3221</v>
      </c>
      <c r="D121" s="479" t="s">
        <v>3238</v>
      </c>
      <c r="E121" s="476">
        <v>40000000</v>
      </c>
      <c r="F121" s="504"/>
      <c r="G121" s="475"/>
    </row>
    <row r="122" spans="1:7" ht="30.75" customHeight="1" x14ac:dyDescent="0.25">
      <c r="A122" s="131">
        <v>107</v>
      </c>
      <c r="B122" s="503" t="s">
        <v>3112</v>
      </c>
      <c r="C122" s="479" t="s">
        <v>3176</v>
      </c>
      <c r="D122" s="479" t="s">
        <v>3247</v>
      </c>
      <c r="E122" s="476">
        <v>40000000</v>
      </c>
      <c r="F122" s="504"/>
      <c r="G122" s="475"/>
    </row>
    <row r="123" spans="1:7" ht="27.75" customHeight="1" x14ac:dyDescent="0.25">
      <c r="A123" s="125">
        <v>108</v>
      </c>
      <c r="B123" s="503" t="s">
        <v>3262</v>
      </c>
      <c r="C123" s="479" t="s">
        <v>3170</v>
      </c>
      <c r="D123" s="479" t="s">
        <v>3247</v>
      </c>
      <c r="E123" s="476">
        <v>40000000</v>
      </c>
      <c r="F123" s="504"/>
      <c r="G123" s="475"/>
    </row>
    <row r="124" spans="1:7" ht="28.5" customHeight="1" x14ac:dyDescent="0.25">
      <c r="A124" s="131">
        <v>109</v>
      </c>
      <c r="B124" s="503" t="s">
        <v>1518</v>
      </c>
      <c r="C124" s="479" t="s">
        <v>3221</v>
      </c>
      <c r="D124" s="479" t="s">
        <v>3240</v>
      </c>
      <c r="E124" s="476">
        <v>40000000</v>
      </c>
      <c r="F124" s="504"/>
      <c r="G124" s="475"/>
    </row>
    <row r="125" spans="1:7" ht="27" customHeight="1" x14ac:dyDescent="0.25">
      <c r="A125" s="125">
        <v>110</v>
      </c>
      <c r="B125" s="503" t="s">
        <v>3263</v>
      </c>
      <c r="C125" s="479" t="s">
        <v>3170</v>
      </c>
      <c r="D125" s="479" t="s">
        <v>3235</v>
      </c>
      <c r="E125" s="476">
        <v>40000000</v>
      </c>
      <c r="F125" s="479"/>
      <c r="G125" s="475"/>
    </row>
    <row r="126" spans="1:7" ht="26.25" customHeight="1" x14ac:dyDescent="0.25">
      <c r="A126" s="131">
        <v>111</v>
      </c>
      <c r="B126" s="503" t="s">
        <v>3264</v>
      </c>
      <c r="C126" s="479" t="s">
        <v>3221</v>
      </c>
      <c r="D126" s="479" t="s">
        <v>3235</v>
      </c>
      <c r="E126" s="476">
        <v>40000000</v>
      </c>
      <c r="F126" s="479"/>
      <c r="G126" s="475"/>
    </row>
    <row r="127" spans="1:7" ht="29.25" customHeight="1" x14ac:dyDescent="0.25">
      <c r="A127" s="125">
        <v>112</v>
      </c>
      <c r="B127" s="503" t="s">
        <v>3265</v>
      </c>
      <c r="C127" s="479" t="s">
        <v>3221</v>
      </c>
      <c r="D127" s="479" t="s">
        <v>3250</v>
      </c>
      <c r="E127" s="476">
        <v>40000000</v>
      </c>
      <c r="F127" s="479"/>
      <c r="G127" s="475"/>
    </row>
    <row r="128" spans="1:7" ht="30" customHeight="1" x14ac:dyDescent="0.25">
      <c r="A128" s="131">
        <v>113</v>
      </c>
      <c r="B128" s="503" t="s">
        <v>3154</v>
      </c>
      <c r="C128" s="479" t="s">
        <v>3215</v>
      </c>
      <c r="D128" s="479" t="s">
        <v>3247</v>
      </c>
      <c r="E128" s="476">
        <v>40000000</v>
      </c>
      <c r="F128" s="479"/>
      <c r="G128" s="475"/>
    </row>
    <row r="129" spans="1:7" ht="20.25" customHeight="1" x14ac:dyDescent="0.25">
      <c r="A129" s="36" t="s">
        <v>1336</v>
      </c>
      <c r="B129" s="198" t="s">
        <v>3266</v>
      </c>
      <c r="C129" s="36"/>
      <c r="D129" s="36"/>
      <c r="E129" s="37">
        <f>SUM(E130:E151)</f>
        <v>880000000</v>
      </c>
      <c r="F129" s="37">
        <f>COUNTA(F130:F151)</f>
        <v>0</v>
      </c>
      <c r="G129" s="37">
        <f>COUNTA(G130:G151)</f>
        <v>0</v>
      </c>
    </row>
    <row r="130" spans="1:7" ht="22.5" customHeight="1" x14ac:dyDescent="0.25">
      <c r="A130" s="125">
        <v>114</v>
      </c>
      <c r="B130" s="192" t="s">
        <v>3267</v>
      </c>
      <c r="C130" s="125" t="s">
        <v>1922</v>
      </c>
      <c r="D130" s="125" t="s">
        <v>3268</v>
      </c>
      <c r="E130" s="476">
        <v>40000000</v>
      </c>
      <c r="F130" s="500"/>
      <c r="G130" s="501"/>
    </row>
    <row r="131" spans="1:7" ht="22.5" customHeight="1" x14ac:dyDescent="0.25">
      <c r="A131" s="125">
        <v>115</v>
      </c>
      <c r="B131" s="192" t="s">
        <v>3269</v>
      </c>
      <c r="C131" s="125" t="s">
        <v>1922</v>
      </c>
      <c r="D131" s="125" t="s">
        <v>3270</v>
      </c>
      <c r="E131" s="476">
        <v>40000000</v>
      </c>
      <c r="F131" s="502"/>
      <c r="G131" s="192"/>
    </row>
    <row r="132" spans="1:7" ht="21.75" customHeight="1" x14ac:dyDescent="0.25">
      <c r="A132" s="125">
        <v>116</v>
      </c>
      <c r="B132" s="192" t="s">
        <v>3271</v>
      </c>
      <c r="C132" s="125" t="s">
        <v>3272</v>
      </c>
      <c r="D132" s="125" t="s">
        <v>3273</v>
      </c>
      <c r="E132" s="476">
        <v>40000000</v>
      </c>
      <c r="F132" s="502"/>
      <c r="G132" s="192"/>
    </row>
    <row r="133" spans="1:7" ht="23.25" customHeight="1" x14ac:dyDescent="0.25">
      <c r="A133" s="125">
        <v>117</v>
      </c>
      <c r="B133" s="192" t="s">
        <v>3274</v>
      </c>
      <c r="C133" s="125" t="s">
        <v>1957</v>
      </c>
      <c r="D133" s="125" t="s">
        <v>3275</v>
      </c>
      <c r="E133" s="476">
        <v>40000000</v>
      </c>
      <c r="F133" s="502"/>
      <c r="G133" s="192"/>
    </row>
    <row r="134" spans="1:7" ht="23.25" customHeight="1" x14ac:dyDescent="0.25">
      <c r="A134" s="125">
        <v>118</v>
      </c>
      <c r="B134" s="192" t="s">
        <v>3276</v>
      </c>
      <c r="C134" s="125" t="s">
        <v>3277</v>
      </c>
      <c r="D134" s="125" t="s">
        <v>3268</v>
      </c>
      <c r="E134" s="476">
        <v>40000000</v>
      </c>
      <c r="F134" s="502"/>
      <c r="G134" s="192"/>
    </row>
    <row r="135" spans="1:7" ht="21.75" customHeight="1" x14ac:dyDescent="0.25">
      <c r="A135" s="125">
        <v>119</v>
      </c>
      <c r="B135" s="192" t="s">
        <v>3278</v>
      </c>
      <c r="C135" s="125" t="s">
        <v>3272</v>
      </c>
      <c r="D135" s="125" t="s">
        <v>760</v>
      </c>
      <c r="E135" s="476">
        <v>40000000</v>
      </c>
      <c r="F135" s="502"/>
      <c r="G135" s="192"/>
    </row>
    <row r="136" spans="1:7" ht="32.25" customHeight="1" x14ac:dyDescent="0.25">
      <c r="A136" s="125">
        <v>120</v>
      </c>
      <c r="B136" s="192" t="s">
        <v>3279</v>
      </c>
      <c r="C136" s="125" t="s">
        <v>3215</v>
      </c>
      <c r="D136" s="125" t="s">
        <v>3280</v>
      </c>
      <c r="E136" s="476">
        <v>40000000</v>
      </c>
      <c r="F136" s="502"/>
      <c r="G136" s="192"/>
    </row>
    <row r="137" spans="1:7" ht="29.25" customHeight="1" x14ac:dyDescent="0.25">
      <c r="A137" s="125">
        <v>121</v>
      </c>
      <c r="B137" s="192" t="s">
        <v>3281</v>
      </c>
      <c r="C137" s="125" t="s">
        <v>3170</v>
      </c>
      <c r="D137" s="125" t="s">
        <v>3280</v>
      </c>
      <c r="E137" s="476">
        <v>40000000</v>
      </c>
      <c r="F137" s="502"/>
      <c r="G137" s="192"/>
    </row>
    <row r="138" spans="1:7" ht="27.75" customHeight="1" x14ac:dyDescent="0.25">
      <c r="A138" s="125">
        <v>122</v>
      </c>
      <c r="B138" s="192" t="s">
        <v>3282</v>
      </c>
      <c r="C138" s="125" t="s">
        <v>3244</v>
      </c>
      <c r="D138" s="125" t="s">
        <v>3283</v>
      </c>
      <c r="E138" s="476">
        <v>40000000</v>
      </c>
      <c r="F138" s="502"/>
      <c r="G138" s="192"/>
    </row>
    <row r="139" spans="1:7" ht="24" customHeight="1" x14ac:dyDescent="0.25">
      <c r="A139" s="125">
        <v>123</v>
      </c>
      <c r="B139" s="192" t="s">
        <v>3284</v>
      </c>
      <c r="C139" s="125" t="s">
        <v>3106</v>
      </c>
      <c r="D139" s="125" t="s">
        <v>3270</v>
      </c>
      <c r="E139" s="476">
        <v>40000000</v>
      </c>
      <c r="F139" s="502"/>
      <c r="G139" s="192"/>
    </row>
    <row r="140" spans="1:7" ht="21" customHeight="1" x14ac:dyDescent="0.25">
      <c r="A140" s="125">
        <v>124</v>
      </c>
      <c r="B140" s="192" t="s">
        <v>3285</v>
      </c>
      <c r="C140" s="125" t="s">
        <v>3106</v>
      </c>
      <c r="D140" s="125" t="s">
        <v>3275</v>
      </c>
      <c r="E140" s="476">
        <v>40000000</v>
      </c>
      <c r="F140" s="502"/>
      <c r="G140" s="192"/>
    </row>
    <row r="141" spans="1:7" ht="21.75" customHeight="1" x14ac:dyDescent="0.25">
      <c r="A141" s="125">
        <v>125</v>
      </c>
      <c r="B141" s="192" t="s">
        <v>3286</v>
      </c>
      <c r="C141" s="125" t="s">
        <v>3115</v>
      </c>
      <c r="D141" s="125" t="s">
        <v>3275</v>
      </c>
      <c r="E141" s="476">
        <v>40000000</v>
      </c>
      <c r="F141" s="502"/>
      <c r="G141" s="192"/>
    </row>
    <row r="142" spans="1:7" ht="23.25" customHeight="1" x14ac:dyDescent="0.25">
      <c r="A142" s="125">
        <v>126</v>
      </c>
      <c r="B142" s="192" t="s">
        <v>3287</v>
      </c>
      <c r="C142" s="125" t="s">
        <v>3106</v>
      </c>
      <c r="D142" s="125" t="s">
        <v>3273</v>
      </c>
      <c r="E142" s="476">
        <v>40000000</v>
      </c>
      <c r="F142" s="502"/>
      <c r="G142" s="192"/>
    </row>
    <row r="143" spans="1:7" ht="22.5" customHeight="1" x14ac:dyDescent="0.25">
      <c r="A143" s="125">
        <v>127</v>
      </c>
      <c r="B143" s="192" t="s">
        <v>3288</v>
      </c>
      <c r="C143" s="125" t="s">
        <v>3115</v>
      </c>
      <c r="D143" s="125" t="s">
        <v>3270</v>
      </c>
      <c r="E143" s="476">
        <v>40000000</v>
      </c>
      <c r="F143" s="502"/>
      <c r="G143" s="192"/>
    </row>
    <row r="144" spans="1:7" ht="24" customHeight="1" x14ac:dyDescent="0.25">
      <c r="A144" s="125">
        <v>128</v>
      </c>
      <c r="B144" s="192" t="s">
        <v>3289</v>
      </c>
      <c r="C144" s="125" t="s">
        <v>1957</v>
      </c>
      <c r="D144" s="125" t="s">
        <v>3290</v>
      </c>
      <c r="E144" s="476">
        <v>40000000</v>
      </c>
      <c r="F144" s="502"/>
      <c r="G144" s="192"/>
    </row>
    <row r="145" spans="1:7" ht="24.75" customHeight="1" x14ac:dyDescent="0.25">
      <c r="A145" s="125">
        <v>129</v>
      </c>
      <c r="B145" s="192" t="s">
        <v>3291</v>
      </c>
      <c r="C145" s="125" t="s">
        <v>3106</v>
      </c>
      <c r="D145" s="125" t="s">
        <v>3268</v>
      </c>
      <c r="E145" s="476">
        <v>40000000</v>
      </c>
      <c r="F145" s="125"/>
      <c r="G145" s="192"/>
    </row>
    <row r="146" spans="1:7" ht="25.5" customHeight="1" x14ac:dyDescent="0.25">
      <c r="A146" s="125">
        <v>130</v>
      </c>
      <c r="B146" s="192" t="s">
        <v>3292</v>
      </c>
      <c r="C146" s="125" t="s">
        <v>3106</v>
      </c>
      <c r="D146" s="125" t="s">
        <v>3293</v>
      </c>
      <c r="E146" s="476">
        <v>40000000</v>
      </c>
      <c r="F146" s="502"/>
      <c r="G146" s="192"/>
    </row>
    <row r="147" spans="1:7" ht="24" customHeight="1" x14ac:dyDescent="0.25">
      <c r="A147" s="125">
        <v>131</v>
      </c>
      <c r="B147" s="192" t="s">
        <v>3294</v>
      </c>
      <c r="C147" s="125" t="s">
        <v>3115</v>
      </c>
      <c r="D147" s="125" t="s">
        <v>3293</v>
      </c>
      <c r="E147" s="476">
        <v>40000000</v>
      </c>
      <c r="F147" s="502"/>
      <c r="G147" s="192"/>
    </row>
    <row r="148" spans="1:7" ht="33" customHeight="1" x14ac:dyDescent="0.25">
      <c r="A148" s="125">
        <v>132</v>
      </c>
      <c r="B148" s="192" t="s">
        <v>3295</v>
      </c>
      <c r="C148" s="125" t="s">
        <v>3215</v>
      </c>
      <c r="D148" s="125" t="s">
        <v>3296</v>
      </c>
      <c r="E148" s="476">
        <v>40000000</v>
      </c>
      <c r="F148" s="502"/>
      <c r="G148" s="192"/>
    </row>
    <row r="149" spans="1:7" ht="27.75" customHeight="1" x14ac:dyDescent="0.25">
      <c r="A149" s="125">
        <v>133</v>
      </c>
      <c r="B149" s="192" t="s">
        <v>3297</v>
      </c>
      <c r="C149" s="125" t="s">
        <v>3106</v>
      </c>
      <c r="D149" s="125" t="s">
        <v>3275</v>
      </c>
      <c r="E149" s="476">
        <v>40000000</v>
      </c>
      <c r="F149" s="125"/>
      <c r="G149" s="192"/>
    </row>
    <row r="150" spans="1:7" ht="26.25" customHeight="1" x14ac:dyDescent="0.25">
      <c r="A150" s="125">
        <v>134</v>
      </c>
      <c r="B150" s="192" t="s">
        <v>3298</v>
      </c>
      <c r="C150" s="125" t="s">
        <v>3115</v>
      </c>
      <c r="D150" s="125" t="s">
        <v>632</v>
      </c>
      <c r="E150" s="476">
        <v>40000000</v>
      </c>
      <c r="F150" s="125"/>
      <c r="G150" s="192"/>
    </row>
    <row r="151" spans="1:7" ht="22.5" customHeight="1" x14ac:dyDescent="0.25">
      <c r="A151" s="125">
        <v>135</v>
      </c>
      <c r="B151" s="192" t="s">
        <v>2490</v>
      </c>
      <c r="C151" s="125" t="s">
        <v>3106</v>
      </c>
      <c r="D151" s="125" t="s">
        <v>3270</v>
      </c>
      <c r="E151" s="476">
        <v>40000000</v>
      </c>
      <c r="F151" s="125"/>
      <c r="G151" s="192"/>
    </row>
    <row r="152" spans="1:7" ht="25.5" customHeight="1" x14ac:dyDescent="0.25">
      <c r="A152" s="36" t="s">
        <v>1338</v>
      </c>
      <c r="B152" s="198" t="s">
        <v>3299</v>
      </c>
      <c r="C152" s="36"/>
      <c r="D152" s="36"/>
      <c r="E152" s="37">
        <f>SUM(E153:E173)</f>
        <v>840000000</v>
      </c>
      <c r="F152" s="37">
        <f>COUNTA(F153:F173)</f>
        <v>0</v>
      </c>
      <c r="G152" s="37">
        <f>COUNTA(G153:G173)</f>
        <v>0</v>
      </c>
    </row>
    <row r="153" spans="1:7" ht="30.75" customHeight="1" x14ac:dyDescent="0.25">
      <c r="A153" s="125">
        <v>136</v>
      </c>
      <c r="B153" s="192" t="s">
        <v>2755</v>
      </c>
      <c r="C153" s="125" t="s">
        <v>3221</v>
      </c>
      <c r="D153" s="125" t="s">
        <v>3300</v>
      </c>
      <c r="E153" s="476">
        <v>40000000</v>
      </c>
      <c r="F153" s="500"/>
      <c r="G153" s="501"/>
    </row>
    <row r="154" spans="1:7" ht="27" customHeight="1" x14ac:dyDescent="0.25">
      <c r="A154" s="125">
        <v>137</v>
      </c>
      <c r="B154" s="192" t="s">
        <v>3301</v>
      </c>
      <c r="C154" s="125" t="s">
        <v>3227</v>
      </c>
      <c r="D154" s="125" t="s">
        <v>3300</v>
      </c>
      <c r="E154" s="476">
        <v>40000000</v>
      </c>
      <c r="F154" s="500"/>
      <c r="G154" s="501"/>
    </row>
    <row r="155" spans="1:7" ht="21" customHeight="1" x14ac:dyDescent="0.25">
      <c r="A155" s="125">
        <v>138</v>
      </c>
      <c r="B155" s="192" t="s">
        <v>1518</v>
      </c>
      <c r="C155" s="125" t="s">
        <v>1924</v>
      </c>
      <c r="D155" s="125" t="s">
        <v>3302</v>
      </c>
      <c r="E155" s="476">
        <v>40000000</v>
      </c>
      <c r="F155" s="500"/>
      <c r="G155" s="501"/>
    </row>
    <row r="156" spans="1:7" ht="23.25" customHeight="1" x14ac:dyDescent="0.25">
      <c r="A156" s="125">
        <v>139</v>
      </c>
      <c r="B156" s="192" t="s">
        <v>3303</v>
      </c>
      <c r="C156" s="125" t="s">
        <v>1922</v>
      </c>
      <c r="D156" s="125" t="s">
        <v>3302</v>
      </c>
      <c r="E156" s="476">
        <v>40000000</v>
      </c>
      <c r="F156" s="500"/>
      <c r="G156" s="501"/>
    </row>
    <row r="157" spans="1:7" ht="30" customHeight="1" x14ac:dyDescent="0.25">
      <c r="A157" s="125">
        <v>140</v>
      </c>
      <c r="B157" s="192" t="s">
        <v>3304</v>
      </c>
      <c r="C157" s="125" t="s">
        <v>3170</v>
      </c>
      <c r="D157" s="125" t="s">
        <v>3305</v>
      </c>
      <c r="E157" s="476">
        <v>40000000</v>
      </c>
      <c r="F157" s="500"/>
      <c r="G157" s="501"/>
    </row>
    <row r="158" spans="1:7" ht="27" customHeight="1" x14ac:dyDescent="0.25">
      <c r="A158" s="125">
        <v>141</v>
      </c>
      <c r="B158" s="192" t="s">
        <v>3306</v>
      </c>
      <c r="C158" s="125" t="s">
        <v>3176</v>
      </c>
      <c r="D158" s="125" t="s">
        <v>3300</v>
      </c>
      <c r="E158" s="476">
        <v>40000000</v>
      </c>
      <c r="F158" s="500"/>
      <c r="G158" s="501"/>
    </row>
    <row r="159" spans="1:7" ht="22.5" customHeight="1" x14ac:dyDescent="0.25">
      <c r="A159" s="125">
        <v>142</v>
      </c>
      <c r="B159" s="192" t="s">
        <v>3307</v>
      </c>
      <c r="C159" s="125" t="s">
        <v>1924</v>
      </c>
      <c r="D159" s="125" t="s">
        <v>1466</v>
      </c>
      <c r="E159" s="476">
        <v>40000000</v>
      </c>
      <c r="F159" s="500"/>
      <c r="G159" s="501"/>
    </row>
    <row r="160" spans="1:7" ht="31.5" x14ac:dyDescent="0.25">
      <c r="A160" s="125">
        <v>143</v>
      </c>
      <c r="B160" s="192" t="s">
        <v>3308</v>
      </c>
      <c r="C160" s="125" t="s">
        <v>3309</v>
      </c>
      <c r="D160" s="125" t="s">
        <v>3310</v>
      </c>
      <c r="E160" s="476">
        <v>40000000</v>
      </c>
      <c r="F160" s="500"/>
      <c r="G160" s="501"/>
    </row>
    <row r="161" spans="1:7" ht="27" customHeight="1" x14ac:dyDescent="0.25">
      <c r="A161" s="125">
        <v>144</v>
      </c>
      <c r="B161" s="192" t="s">
        <v>3239</v>
      </c>
      <c r="C161" s="125" t="s">
        <v>3170</v>
      </c>
      <c r="D161" s="125" t="s">
        <v>3311</v>
      </c>
      <c r="E161" s="476">
        <v>40000000</v>
      </c>
      <c r="F161" s="500"/>
      <c r="G161" s="501"/>
    </row>
    <row r="162" spans="1:7" ht="27.75" customHeight="1" x14ac:dyDescent="0.25">
      <c r="A162" s="125">
        <v>145</v>
      </c>
      <c r="B162" s="192" t="s">
        <v>3312</v>
      </c>
      <c r="C162" s="125" t="s">
        <v>3176</v>
      </c>
      <c r="D162" s="125" t="s">
        <v>3313</v>
      </c>
      <c r="E162" s="476">
        <v>40000000</v>
      </c>
      <c r="F162" s="500"/>
      <c r="G162" s="501"/>
    </row>
    <row r="163" spans="1:7" ht="31.5" x14ac:dyDescent="0.25">
      <c r="A163" s="125">
        <v>146</v>
      </c>
      <c r="B163" s="192" t="s">
        <v>3314</v>
      </c>
      <c r="C163" s="125" t="s">
        <v>3309</v>
      </c>
      <c r="D163" s="125" t="s">
        <v>3300</v>
      </c>
      <c r="E163" s="476">
        <v>40000000</v>
      </c>
      <c r="F163" s="500"/>
      <c r="G163" s="501"/>
    </row>
    <row r="164" spans="1:7" ht="31.5" x14ac:dyDescent="0.25">
      <c r="A164" s="125">
        <v>147</v>
      </c>
      <c r="B164" s="192" t="s">
        <v>3315</v>
      </c>
      <c r="C164" s="125" t="s">
        <v>3309</v>
      </c>
      <c r="D164" s="125" t="s">
        <v>3302</v>
      </c>
      <c r="E164" s="476">
        <v>40000000</v>
      </c>
      <c r="F164" s="500"/>
      <c r="G164" s="501"/>
    </row>
    <row r="165" spans="1:7" ht="31.5" x14ac:dyDescent="0.25">
      <c r="A165" s="125">
        <v>148</v>
      </c>
      <c r="B165" s="192" t="s">
        <v>3316</v>
      </c>
      <c r="C165" s="125" t="s">
        <v>3309</v>
      </c>
      <c r="D165" s="125" t="s">
        <v>3305</v>
      </c>
      <c r="E165" s="476">
        <v>40000000</v>
      </c>
      <c r="F165" s="500"/>
      <c r="G165" s="501"/>
    </row>
    <row r="166" spans="1:7" ht="21.75" customHeight="1" x14ac:dyDescent="0.25">
      <c r="A166" s="125">
        <v>149</v>
      </c>
      <c r="B166" s="192" t="s">
        <v>3317</v>
      </c>
      <c r="C166" s="125" t="s">
        <v>1924</v>
      </c>
      <c r="D166" s="125" t="s">
        <v>3313</v>
      </c>
      <c r="E166" s="476">
        <v>40000000</v>
      </c>
      <c r="F166" s="500"/>
      <c r="G166" s="501"/>
    </row>
    <row r="167" spans="1:7" ht="31.5" x14ac:dyDescent="0.25">
      <c r="A167" s="125">
        <v>150</v>
      </c>
      <c r="B167" s="192" t="s">
        <v>3318</v>
      </c>
      <c r="C167" s="125" t="s">
        <v>3309</v>
      </c>
      <c r="D167" s="125" t="s">
        <v>3313</v>
      </c>
      <c r="E167" s="476">
        <v>40000000</v>
      </c>
      <c r="F167" s="500"/>
      <c r="G167" s="501"/>
    </row>
    <row r="168" spans="1:7" ht="20.25" customHeight="1" x14ac:dyDescent="0.25">
      <c r="A168" s="125">
        <v>151</v>
      </c>
      <c r="B168" s="192" t="s">
        <v>583</v>
      </c>
      <c r="C168" s="125" t="s">
        <v>3319</v>
      </c>
      <c r="D168" s="125" t="s">
        <v>1466</v>
      </c>
      <c r="E168" s="476">
        <v>40000000</v>
      </c>
      <c r="F168" s="500"/>
      <c r="G168" s="501"/>
    </row>
    <row r="169" spans="1:7" ht="30" customHeight="1" x14ac:dyDescent="0.25">
      <c r="A169" s="125">
        <v>152</v>
      </c>
      <c r="B169" s="192" t="s">
        <v>3320</v>
      </c>
      <c r="C169" s="125" t="s">
        <v>3176</v>
      </c>
      <c r="D169" s="125" t="s">
        <v>3321</v>
      </c>
      <c r="E169" s="476">
        <v>40000000</v>
      </c>
      <c r="F169" s="500"/>
      <c r="G169" s="501"/>
    </row>
    <row r="170" spans="1:7" ht="29.25" customHeight="1" x14ac:dyDescent="0.25">
      <c r="A170" s="125">
        <v>153</v>
      </c>
      <c r="B170" s="192" t="s">
        <v>3322</v>
      </c>
      <c r="C170" s="125" t="s">
        <v>3215</v>
      </c>
      <c r="D170" s="125" t="s">
        <v>3323</v>
      </c>
      <c r="E170" s="476">
        <v>40000000</v>
      </c>
      <c r="F170" s="500"/>
      <c r="G170" s="501"/>
    </row>
    <row r="171" spans="1:7" ht="27.75" customHeight="1" x14ac:dyDescent="0.25">
      <c r="A171" s="125">
        <v>154</v>
      </c>
      <c r="B171" s="192" t="s">
        <v>3324</v>
      </c>
      <c r="C171" s="125" t="s">
        <v>3325</v>
      </c>
      <c r="D171" s="125" t="s">
        <v>3323</v>
      </c>
      <c r="E171" s="476">
        <v>40000000</v>
      </c>
      <c r="F171" s="500"/>
      <c r="G171" s="501"/>
    </row>
    <row r="172" spans="1:7" ht="27" customHeight="1" x14ac:dyDescent="0.25">
      <c r="A172" s="125">
        <v>155</v>
      </c>
      <c r="B172" s="192" t="s">
        <v>3326</v>
      </c>
      <c r="C172" s="125" t="s">
        <v>3176</v>
      </c>
      <c r="D172" s="125" t="s">
        <v>3302</v>
      </c>
      <c r="E172" s="476">
        <v>40000000</v>
      </c>
      <c r="F172" s="500"/>
      <c r="G172" s="501"/>
    </row>
    <row r="173" spans="1:7" ht="30.75" customHeight="1" x14ac:dyDescent="0.25">
      <c r="A173" s="125">
        <v>156</v>
      </c>
      <c r="B173" s="192" t="s">
        <v>1518</v>
      </c>
      <c r="C173" s="125" t="s">
        <v>3176</v>
      </c>
      <c r="D173" s="125" t="s">
        <v>3327</v>
      </c>
      <c r="E173" s="476">
        <v>40000000</v>
      </c>
      <c r="F173" s="500"/>
      <c r="G173" s="501"/>
    </row>
    <row r="174" spans="1:7" ht="22.5" customHeight="1" x14ac:dyDescent="0.25">
      <c r="A174" s="36" t="s">
        <v>1340</v>
      </c>
      <c r="B174" s="198" t="s">
        <v>3328</v>
      </c>
      <c r="C174" s="36"/>
      <c r="D174" s="36"/>
      <c r="E174" s="37">
        <f>SUM(E175:E189)</f>
        <v>600000000</v>
      </c>
      <c r="F174" s="37">
        <f>COUNTA(F175:F187)</f>
        <v>0</v>
      </c>
      <c r="G174" s="37">
        <f>COUNTA(G175:G187)</f>
        <v>0</v>
      </c>
    </row>
    <row r="175" spans="1:7" ht="22.5" customHeight="1" x14ac:dyDescent="0.25">
      <c r="A175" s="125">
        <v>157</v>
      </c>
      <c r="B175" s="192" t="s">
        <v>3329</v>
      </c>
      <c r="C175" s="125" t="s">
        <v>1924</v>
      </c>
      <c r="D175" s="125" t="s">
        <v>3330</v>
      </c>
      <c r="E175" s="476">
        <v>40000000</v>
      </c>
      <c r="F175" s="500"/>
      <c r="G175" s="501"/>
    </row>
    <row r="176" spans="1:7" ht="22.5" customHeight="1" x14ac:dyDescent="0.25">
      <c r="A176" s="125">
        <v>158</v>
      </c>
      <c r="B176" s="192" t="s">
        <v>3331</v>
      </c>
      <c r="C176" s="125" t="s">
        <v>1922</v>
      </c>
      <c r="D176" s="125" t="s">
        <v>3332</v>
      </c>
      <c r="E176" s="476">
        <v>40000000</v>
      </c>
      <c r="F176" s="502"/>
      <c r="G176" s="192"/>
    </row>
    <row r="177" spans="1:7" ht="21" customHeight="1" x14ac:dyDescent="0.25">
      <c r="A177" s="125">
        <v>159</v>
      </c>
      <c r="B177" s="192" t="s">
        <v>3333</v>
      </c>
      <c r="C177" s="125" t="s">
        <v>1922</v>
      </c>
      <c r="D177" s="125" t="s">
        <v>3334</v>
      </c>
      <c r="E177" s="476">
        <v>40000000</v>
      </c>
      <c r="F177" s="502"/>
      <c r="G177" s="192"/>
    </row>
    <row r="178" spans="1:7" ht="20.25" customHeight="1" x14ac:dyDescent="0.25">
      <c r="A178" s="125">
        <v>160</v>
      </c>
      <c r="B178" s="192" t="s">
        <v>3335</v>
      </c>
      <c r="C178" s="125" t="s">
        <v>1924</v>
      </c>
      <c r="D178" s="125" t="s">
        <v>3336</v>
      </c>
      <c r="E178" s="476">
        <v>40000000</v>
      </c>
      <c r="F178" s="502"/>
      <c r="G178" s="192"/>
    </row>
    <row r="179" spans="1:7" ht="28.5" customHeight="1" x14ac:dyDescent="0.25">
      <c r="A179" s="125">
        <v>161</v>
      </c>
      <c r="B179" s="192" t="s">
        <v>3292</v>
      </c>
      <c r="C179" s="125" t="s">
        <v>3221</v>
      </c>
      <c r="D179" s="125" t="s">
        <v>3332</v>
      </c>
      <c r="E179" s="476">
        <v>40000000</v>
      </c>
      <c r="F179" s="502"/>
      <c r="G179" s="192"/>
    </row>
    <row r="180" spans="1:7" ht="22.5" customHeight="1" x14ac:dyDescent="0.25">
      <c r="A180" s="125">
        <v>162</v>
      </c>
      <c r="B180" s="192" t="s">
        <v>3315</v>
      </c>
      <c r="C180" s="125" t="s">
        <v>1957</v>
      </c>
      <c r="D180" s="125" t="s">
        <v>3337</v>
      </c>
      <c r="E180" s="476">
        <v>40000000</v>
      </c>
      <c r="F180" s="502"/>
      <c r="G180" s="192"/>
    </row>
    <row r="181" spans="1:7" ht="23.25" customHeight="1" x14ac:dyDescent="0.25">
      <c r="A181" s="125">
        <v>163</v>
      </c>
      <c r="B181" s="192" t="s">
        <v>3338</v>
      </c>
      <c r="C181" s="125" t="s">
        <v>1957</v>
      </c>
      <c r="D181" s="125" t="s">
        <v>3339</v>
      </c>
      <c r="E181" s="476">
        <v>40000000</v>
      </c>
      <c r="F181" s="502"/>
      <c r="G181" s="192"/>
    </row>
    <row r="182" spans="1:7" ht="32.25" customHeight="1" x14ac:dyDescent="0.25">
      <c r="A182" s="125">
        <v>164</v>
      </c>
      <c r="B182" s="192" t="s">
        <v>3340</v>
      </c>
      <c r="C182" s="125" t="s">
        <v>3170</v>
      </c>
      <c r="D182" s="125" t="s">
        <v>3337</v>
      </c>
      <c r="E182" s="476">
        <v>40000000</v>
      </c>
      <c r="F182" s="502"/>
      <c r="G182" s="192"/>
    </row>
    <row r="183" spans="1:7" ht="22.5" customHeight="1" x14ac:dyDescent="0.25">
      <c r="A183" s="125">
        <v>165</v>
      </c>
      <c r="B183" s="192" t="s">
        <v>3341</v>
      </c>
      <c r="C183" s="125" t="s">
        <v>1924</v>
      </c>
      <c r="D183" s="125" t="s">
        <v>3342</v>
      </c>
      <c r="E183" s="476">
        <v>40000000</v>
      </c>
      <c r="F183" s="502"/>
      <c r="G183" s="192"/>
    </row>
    <row r="184" spans="1:7" ht="23.25" customHeight="1" x14ac:dyDescent="0.25">
      <c r="A184" s="125">
        <v>166</v>
      </c>
      <c r="B184" s="192" t="s">
        <v>3343</v>
      </c>
      <c r="C184" s="125" t="s">
        <v>3148</v>
      </c>
      <c r="D184" s="125" t="s">
        <v>3334</v>
      </c>
      <c r="E184" s="476">
        <v>40000000</v>
      </c>
      <c r="F184" s="502"/>
      <c r="G184" s="192"/>
    </row>
    <row r="185" spans="1:7" ht="29.25" customHeight="1" x14ac:dyDescent="0.25">
      <c r="A185" s="125">
        <v>167</v>
      </c>
      <c r="B185" s="192" t="s">
        <v>3344</v>
      </c>
      <c r="C185" s="125" t="s">
        <v>3176</v>
      </c>
      <c r="D185" s="125" t="s">
        <v>3339</v>
      </c>
      <c r="E185" s="476">
        <v>40000000</v>
      </c>
      <c r="F185" s="502"/>
      <c r="G185" s="192"/>
    </row>
    <row r="186" spans="1:7" ht="29.25" customHeight="1" x14ac:dyDescent="0.25">
      <c r="A186" s="125">
        <v>168</v>
      </c>
      <c r="B186" s="192" t="s">
        <v>3345</v>
      </c>
      <c r="C186" s="125" t="s">
        <v>3176</v>
      </c>
      <c r="D186" s="125" t="s">
        <v>3336</v>
      </c>
      <c r="E186" s="476">
        <v>40000000</v>
      </c>
      <c r="F186" s="502"/>
      <c r="G186" s="192"/>
    </row>
    <row r="187" spans="1:7" ht="27.75" customHeight="1" x14ac:dyDescent="0.25">
      <c r="A187" s="125">
        <v>169</v>
      </c>
      <c r="B187" s="192" t="s">
        <v>3346</v>
      </c>
      <c r="C187" s="125" t="s">
        <v>3176</v>
      </c>
      <c r="D187" s="125" t="s">
        <v>3347</v>
      </c>
      <c r="E187" s="476">
        <v>40000000</v>
      </c>
      <c r="F187" s="502"/>
      <c r="G187" s="192"/>
    </row>
    <row r="188" spans="1:7" ht="28.5" customHeight="1" x14ac:dyDescent="0.25">
      <c r="A188" s="125">
        <v>170</v>
      </c>
      <c r="B188" s="192" t="s">
        <v>3348</v>
      </c>
      <c r="C188" s="125" t="s">
        <v>3215</v>
      </c>
      <c r="D188" s="125" t="s">
        <v>3334</v>
      </c>
      <c r="E188" s="476">
        <v>40000000</v>
      </c>
      <c r="F188" s="502"/>
      <c r="G188" s="192"/>
    </row>
    <row r="189" spans="1:7" ht="29.25" customHeight="1" x14ac:dyDescent="0.25">
      <c r="A189" s="125">
        <v>171</v>
      </c>
      <c r="B189" s="518" t="s">
        <v>3349</v>
      </c>
      <c r="C189" s="125" t="s">
        <v>3170</v>
      </c>
      <c r="D189" s="125" t="s">
        <v>3332</v>
      </c>
      <c r="E189" s="476">
        <v>40000000</v>
      </c>
      <c r="F189" s="502"/>
      <c r="G189" s="192"/>
    </row>
    <row r="190" spans="1:7" ht="22.5" customHeight="1" x14ac:dyDescent="0.25">
      <c r="A190" s="36" t="s">
        <v>1342</v>
      </c>
      <c r="B190" s="198" t="s">
        <v>3350</v>
      </c>
      <c r="C190" s="36"/>
      <c r="D190" s="36"/>
      <c r="E190" s="37">
        <f>SUM(E191:E204)</f>
        <v>560000000</v>
      </c>
      <c r="F190" s="37">
        <f>COUNTA(F191:F204)</f>
        <v>0</v>
      </c>
      <c r="G190" s="37">
        <f>COUNTA(G191:G204)</f>
        <v>0</v>
      </c>
    </row>
    <row r="191" spans="1:7" ht="25.5" customHeight="1" x14ac:dyDescent="0.25">
      <c r="A191" s="125">
        <v>172</v>
      </c>
      <c r="B191" s="192" t="s">
        <v>3351</v>
      </c>
      <c r="C191" s="125" t="s">
        <v>3352</v>
      </c>
      <c r="D191" s="125" t="s">
        <v>3353</v>
      </c>
      <c r="E191" s="476">
        <v>40000000</v>
      </c>
      <c r="F191" s="500"/>
      <c r="G191" s="501"/>
    </row>
    <row r="192" spans="1:7" ht="20.25" customHeight="1" x14ac:dyDescent="0.25">
      <c r="A192" s="125">
        <v>173</v>
      </c>
      <c r="B192" s="192" t="s">
        <v>3354</v>
      </c>
      <c r="C192" s="125" t="s">
        <v>1957</v>
      </c>
      <c r="D192" s="125" t="s">
        <v>3355</v>
      </c>
      <c r="E192" s="476">
        <v>40000000</v>
      </c>
      <c r="F192" s="506"/>
      <c r="G192" s="125"/>
    </row>
    <row r="193" spans="1:7" ht="22.5" customHeight="1" x14ac:dyDescent="0.25">
      <c r="A193" s="125">
        <v>174</v>
      </c>
      <c r="B193" s="192" t="s">
        <v>3356</v>
      </c>
      <c r="C193" s="125" t="s">
        <v>3352</v>
      </c>
      <c r="D193" s="125" t="s">
        <v>3357</v>
      </c>
      <c r="E193" s="476">
        <v>40000000</v>
      </c>
      <c r="F193" s="506"/>
      <c r="G193" s="125"/>
    </row>
    <row r="194" spans="1:7" ht="31.5" customHeight="1" x14ac:dyDescent="0.25">
      <c r="A194" s="125">
        <v>175</v>
      </c>
      <c r="B194" s="192" t="s">
        <v>2968</v>
      </c>
      <c r="C194" s="125" t="s">
        <v>3170</v>
      </c>
      <c r="D194" s="125" t="s">
        <v>3358</v>
      </c>
      <c r="E194" s="476">
        <v>40000000</v>
      </c>
      <c r="F194" s="506"/>
      <c r="G194" s="125"/>
    </row>
    <row r="195" spans="1:7" ht="21.75" customHeight="1" x14ac:dyDescent="0.25">
      <c r="A195" s="125">
        <v>176</v>
      </c>
      <c r="B195" s="192" t="s">
        <v>3359</v>
      </c>
      <c r="C195" s="125" t="s">
        <v>1957</v>
      </c>
      <c r="D195" s="125" t="s">
        <v>3360</v>
      </c>
      <c r="E195" s="476">
        <v>40000000</v>
      </c>
      <c r="F195" s="506"/>
      <c r="G195" s="125"/>
    </row>
    <row r="196" spans="1:7" ht="23.25" customHeight="1" x14ac:dyDescent="0.25">
      <c r="A196" s="125">
        <v>177</v>
      </c>
      <c r="B196" s="192" t="s">
        <v>3361</v>
      </c>
      <c r="C196" s="125" t="s">
        <v>3352</v>
      </c>
      <c r="D196" s="125" t="s">
        <v>3362</v>
      </c>
      <c r="E196" s="476">
        <v>40000000</v>
      </c>
      <c r="F196" s="506"/>
      <c r="G196" s="125"/>
    </row>
    <row r="197" spans="1:7" ht="24.75" customHeight="1" x14ac:dyDescent="0.25">
      <c r="A197" s="125">
        <v>178</v>
      </c>
      <c r="B197" s="192" t="s">
        <v>3363</v>
      </c>
      <c r="C197" s="125" t="s">
        <v>3352</v>
      </c>
      <c r="D197" s="125" t="s">
        <v>3353</v>
      </c>
      <c r="E197" s="476">
        <v>40000000</v>
      </c>
      <c r="F197" s="506"/>
      <c r="G197" s="125"/>
    </row>
    <row r="198" spans="1:7" ht="24.75" customHeight="1" x14ac:dyDescent="0.25">
      <c r="A198" s="125">
        <v>179</v>
      </c>
      <c r="B198" s="192" t="s">
        <v>3364</v>
      </c>
      <c r="C198" s="125" t="s">
        <v>1924</v>
      </c>
      <c r="D198" s="125" t="s">
        <v>3360</v>
      </c>
      <c r="E198" s="476">
        <v>40000000</v>
      </c>
      <c r="F198" s="506"/>
      <c r="G198" s="125"/>
    </row>
    <row r="199" spans="1:7" ht="21.75" customHeight="1" x14ac:dyDescent="0.25">
      <c r="A199" s="125">
        <v>180</v>
      </c>
      <c r="B199" s="192" t="s">
        <v>3365</v>
      </c>
      <c r="C199" s="125" t="s">
        <v>3352</v>
      </c>
      <c r="D199" s="125" t="s">
        <v>3366</v>
      </c>
      <c r="E199" s="476">
        <v>40000000</v>
      </c>
      <c r="F199" s="506"/>
      <c r="G199" s="125"/>
    </row>
    <row r="200" spans="1:7" ht="23.25" customHeight="1" x14ac:dyDescent="0.25">
      <c r="A200" s="125">
        <v>181</v>
      </c>
      <c r="B200" s="192" t="s">
        <v>1733</v>
      </c>
      <c r="C200" s="125" t="s">
        <v>3367</v>
      </c>
      <c r="D200" s="125" t="s">
        <v>3353</v>
      </c>
      <c r="E200" s="476">
        <v>40000000</v>
      </c>
      <c r="F200" s="506"/>
      <c r="G200" s="125"/>
    </row>
    <row r="201" spans="1:7" ht="21.75" customHeight="1" x14ac:dyDescent="0.25">
      <c r="A201" s="125">
        <v>182</v>
      </c>
      <c r="B201" s="192" t="s">
        <v>3368</v>
      </c>
      <c r="C201" s="125" t="s">
        <v>3352</v>
      </c>
      <c r="D201" s="125" t="s">
        <v>3358</v>
      </c>
      <c r="E201" s="476">
        <v>40000000</v>
      </c>
      <c r="F201" s="506"/>
      <c r="G201" s="125"/>
    </row>
    <row r="202" spans="1:7" ht="31.5" customHeight="1" x14ac:dyDescent="0.25">
      <c r="A202" s="125">
        <v>183</v>
      </c>
      <c r="B202" s="192" t="s">
        <v>3369</v>
      </c>
      <c r="C202" s="125" t="s">
        <v>3170</v>
      </c>
      <c r="D202" s="125" t="s">
        <v>3370</v>
      </c>
      <c r="E202" s="476">
        <v>40000000</v>
      </c>
      <c r="F202" s="506"/>
      <c r="G202" s="125"/>
    </row>
    <row r="203" spans="1:7" ht="23.25" customHeight="1" x14ac:dyDescent="0.25">
      <c r="A203" s="125">
        <v>184</v>
      </c>
      <c r="B203" s="192" t="s">
        <v>3371</v>
      </c>
      <c r="C203" s="125" t="s">
        <v>3372</v>
      </c>
      <c r="D203" s="125" t="s">
        <v>3357</v>
      </c>
      <c r="E203" s="476">
        <v>40000000</v>
      </c>
      <c r="F203" s="506"/>
      <c r="G203" s="125"/>
    </row>
    <row r="204" spans="1:7" ht="22.5" customHeight="1" x14ac:dyDescent="0.25">
      <c r="A204" s="125">
        <v>185</v>
      </c>
      <c r="B204" s="192" t="s">
        <v>3373</v>
      </c>
      <c r="C204" s="125" t="s">
        <v>3372</v>
      </c>
      <c r="D204" s="125" t="s">
        <v>3374</v>
      </c>
      <c r="E204" s="476">
        <v>40000000</v>
      </c>
      <c r="F204" s="506"/>
      <c r="G204" s="125"/>
    </row>
    <row r="205" spans="1:7" ht="21.75" customHeight="1" x14ac:dyDescent="0.25">
      <c r="A205" s="36" t="s">
        <v>1344</v>
      </c>
      <c r="B205" s="198" t="s">
        <v>3375</v>
      </c>
      <c r="C205" s="36"/>
      <c r="D205" s="36"/>
      <c r="E205" s="37">
        <f>E206+E207</f>
        <v>80000000</v>
      </c>
      <c r="F205" s="37">
        <f>COUNTA(F206:F207)</f>
        <v>0</v>
      </c>
      <c r="G205" s="507"/>
    </row>
    <row r="206" spans="1:7" ht="21.75" customHeight="1" x14ac:dyDescent="0.25">
      <c r="A206" s="125">
        <v>186</v>
      </c>
      <c r="B206" s="192" t="s">
        <v>3376</v>
      </c>
      <c r="C206" s="125" t="s">
        <v>1924</v>
      </c>
      <c r="D206" s="125" t="s">
        <v>3377</v>
      </c>
      <c r="E206" s="476">
        <v>40000000</v>
      </c>
      <c r="F206" s="500"/>
      <c r="G206" s="501"/>
    </row>
    <row r="207" spans="1:7" ht="21.75" customHeight="1" x14ac:dyDescent="0.25">
      <c r="A207" s="125">
        <v>187</v>
      </c>
      <c r="B207" s="192" t="s">
        <v>3378</v>
      </c>
      <c r="C207" s="125" t="s">
        <v>1957</v>
      </c>
      <c r="D207" s="125" t="s">
        <v>3379</v>
      </c>
      <c r="E207" s="476">
        <v>40000000</v>
      </c>
      <c r="F207" s="502"/>
      <c r="G207" s="192"/>
    </row>
    <row r="208" spans="1:7" ht="22.5" customHeight="1" x14ac:dyDescent="0.25">
      <c r="A208" s="36" t="s">
        <v>1346</v>
      </c>
      <c r="B208" s="198" t="s">
        <v>3380</v>
      </c>
      <c r="C208" s="36"/>
      <c r="D208" s="36"/>
      <c r="E208" s="37">
        <f>E209+E210</f>
        <v>80000000</v>
      </c>
      <c r="F208" s="37">
        <f>COUNTA(F209:F210)</f>
        <v>0</v>
      </c>
      <c r="G208" s="507"/>
    </row>
    <row r="209" spans="1:7" ht="22.5" customHeight="1" x14ac:dyDescent="0.25">
      <c r="A209" s="125">
        <v>188</v>
      </c>
      <c r="B209" s="192" t="s">
        <v>3381</v>
      </c>
      <c r="C209" s="125" t="s">
        <v>3382</v>
      </c>
      <c r="D209" s="125" t="s">
        <v>3383</v>
      </c>
      <c r="E209" s="476">
        <v>40000000</v>
      </c>
      <c r="F209" s="500"/>
      <c r="G209" s="501"/>
    </row>
    <row r="210" spans="1:7" ht="21.75" customHeight="1" x14ac:dyDescent="0.25">
      <c r="A210" s="125">
        <v>189</v>
      </c>
      <c r="B210" s="192" t="s">
        <v>3384</v>
      </c>
      <c r="C210" s="125" t="s">
        <v>3385</v>
      </c>
      <c r="D210" s="125" t="s">
        <v>3386</v>
      </c>
      <c r="E210" s="476">
        <v>40000000</v>
      </c>
      <c r="F210" s="500"/>
      <c r="G210" s="501"/>
    </row>
    <row r="211" spans="1:7" ht="24" customHeight="1" x14ac:dyDescent="0.25">
      <c r="A211" s="36" t="s">
        <v>1348</v>
      </c>
      <c r="B211" s="198" t="s">
        <v>3387</v>
      </c>
      <c r="C211" s="36"/>
      <c r="D211" s="36"/>
      <c r="E211" s="37">
        <f>SUM(E212:E221)</f>
        <v>400000000</v>
      </c>
      <c r="F211" s="37">
        <f>COUNTA(F212:F221)</f>
        <v>0</v>
      </c>
      <c r="G211" s="37">
        <f>COUNTA(G212:G221)</f>
        <v>0</v>
      </c>
    </row>
    <row r="212" spans="1:7" ht="30.75" customHeight="1" x14ac:dyDescent="0.25">
      <c r="A212" s="125">
        <v>190</v>
      </c>
      <c r="B212" s="192" t="s">
        <v>3388</v>
      </c>
      <c r="C212" s="125" t="s">
        <v>3176</v>
      </c>
      <c r="D212" s="125" t="s">
        <v>3389</v>
      </c>
      <c r="E212" s="476">
        <v>40000000</v>
      </c>
      <c r="F212" s="500"/>
      <c r="G212" s="501"/>
    </row>
    <row r="213" spans="1:7" ht="33.75" customHeight="1" x14ac:dyDescent="0.25">
      <c r="A213" s="125">
        <v>191</v>
      </c>
      <c r="B213" s="508" t="s">
        <v>3390</v>
      </c>
      <c r="C213" s="125" t="s">
        <v>3227</v>
      </c>
      <c r="D213" s="125" t="s">
        <v>3391</v>
      </c>
      <c r="E213" s="476">
        <v>40000000</v>
      </c>
      <c r="F213" s="509"/>
      <c r="G213" s="510"/>
    </row>
    <row r="214" spans="1:7" ht="24.75" customHeight="1" x14ac:dyDescent="0.25">
      <c r="A214" s="125">
        <v>192</v>
      </c>
      <c r="B214" s="508" t="s">
        <v>3392</v>
      </c>
      <c r="C214" s="125" t="s">
        <v>1924</v>
      </c>
      <c r="D214" s="509" t="s">
        <v>3393</v>
      </c>
      <c r="E214" s="476">
        <v>40000000</v>
      </c>
      <c r="F214" s="509"/>
      <c r="G214" s="510"/>
    </row>
    <row r="215" spans="1:7" ht="21" customHeight="1" x14ac:dyDescent="0.25">
      <c r="A215" s="125">
        <v>193</v>
      </c>
      <c r="B215" s="508" t="s">
        <v>3394</v>
      </c>
      <c r="C215" s="125" t="s">
        <v>1924</v>
      </c>
      <c r="D215" s="509" t="s">
        <v>3395</v>
      </c>
      <c r="E215" s="476">
        <v>40000000</v>
      </c>
      <c r="F215" s="509"/>
      <c r="G215" s="510"/>
    </row>
    <row r="216" spans="1:7" ht="22.5" customHeight="1" x14ac:dyDescent="0.25">
      <c r="A216" s="125">
        <v>194</v>
      </c>
      <c r="B216" s="508" t="s">
        <v>3396</v>
      </c>
      <c r="C216" s="125" t="s">
        <v>2015</v>
      </c>
      <c r="D216" s="509" t="s">
        <v>3397</v>
      </c>
      <c r="E216" s="476">
        <v>40000000</v>
      </c>
      <c r="F216" s="509"/>
      <c r="G216" s="510"/>
    </row>
    <row r="217" spans="1:7" ht="30.75" customHeight="1" x14ac:dyDescent="0.25">
      <c r="A217" s="125">
        <v>195</v>
      </c>
      <c r="B217" s="508" t="s">
        <v>3398</v>
      </c>
      <c r="C217" s="125" t="s">
        <v>3215</v>
      </c>
      <c r="D217" s="509" t="s">
        <v>3391</v>
      </c>
      <c r="E217" s="476">
        <v>40000000</v>
      </c>
      <c r="F217" s="509"/>
      <c r="G217" s="510"/>
    </row>
    <row r="218" spans="1:7" ht="30.75" customHeight="1" x14ac:dyDescent="0.25">
      <c r="A218" s="125">
        <v>196</v>
      </c>
      <c r="B218" s="508" t="s">
        <v>3399</v>
      </c>
      <c r="C218" s="125" t="s">
        <v>3221</v>
      </c>
      <c r="D218" s="509" t="s">
        <v>3395</v>
      </c>
      <c r="E218" s="476">
        <v>40000000</v>
      </c>
      <c r="F218" s="509"/>
      <c r="G218" s="510"/>
    </row>
    <row r="219" spans="1:7" ht="27" customHeight="1" x14ac:dyDescent="0.25">
      <c r="A219" s="125">
        <v>197</v>
      </c>
      <c r="B219" s="508" t="s">
        <v>3400</v>
      </c>
      <c r="C219" s="125" t="s">
        <v>3227</v>
      </c>
      <c r="D219" s="509" t="s">
        <v>3401</v>
      </c>
      <c r="E219" s="476">
        <v>40000000</v>
      </c>
      <c r="F219" s="511"/>
      <c r="G219" s="510"/>
    </row>
    <row r="220" spans="1:7" ht="33" customHeight="1" x14ac:dyDescent="0.25">
      <c r="A220" s="125">
        <v>198</v>
      </c>
      <c r="B220" s="508" t="s">
        <v>3402</v>
      </c>
      <c r="C220" s="125" t="s">
        <v>3221</v>
      </c>
      <c r="D220" s="509" t="s">
        <v>3391</v>
      </c>
      <c r="E220" s="476">
        <v>40000000</v>
      </c>
      <c r="F220" s="511"/>
      <c r="G220" s="510"/>
    </row>
    <row r="221" spans="1:7" ht="35.25" customHeight="1" x14ac:dyDescent="0.25">
      <c r="A221" s="125">
        <v>199</v>
      </c>
      <c r="B221" s="508" t="s">
        <v>3403</v>
      </c>
      <c r="C221" s="125" t="s">
        <v>3404</v>
      </c>
      <c r="D221" s="509" t="s">
        <v>3391</v>
      </c>
      <c r="E221" s="476">
        <v>40000000</v>
      </c>
      <c r="F221" s="511"/>
      <c r="G221" s="510"/>
    </row>
    <row r="222" spans="1:7" ht="22.5" customHeight="1" x14ac:dyDescent="0.25">
      <c r="A222" s="36" t="s">
        <v>1350</v>
      </c>
      <c r="B222" s="198" t="s">
        <v>3405</v>
      </c>
      <c r="C222" s="36"/>
      <c r="D222" s="36"/>
      <c r="E222" s="37">
        <f>SUM(E223:E236)</f>
        <v>560000000</v>
      </c>
      <c r="F222" s="37">
        <f>COUNTA(F223:F236)</f>
        <v>0</v>
      </c>
      <c r="G222" s="37">
        <f>COUNTA(G223:G236)</f>
        <v>0</v>
      </c>
    </row>
    <row r="223" spans="1:7" ht="24" customHeight="1" x14ac:dyDescent="0.25">
      <c r="A223" s="125">
        <v>200</v>
      </c>
      <c r="B223" s="192" t="s">
        <v>3406</v>
      </c>
      <c r="C223" s="125" t="s">
        <v>3126</v>
      </c>
      <c r="D223" s="125" t="s">
        <v>3407</v>
      </c>
      <c r="E223" s="476">
        <v>40000000</v>
      </c>
      <c r="F223" s="500"/>
      <c r="G223" s="501"/>
    </row>
    <row r="224" spans="1:7" ht="22.5" customHeight="1" x14ac:dyDescent="0.25">
      <c r="A224" s="125">
        <v>201</v>
      </c>
      <c r="B224" s="192" t="s">
        <v>3408</v>
      </c>
      <c r="C224" s="125" t="s">
        <v>3126</v>
      </c>
      <c r="D224" s="125" t="s">
        <v>3409</v>
      </c>
      <c r="E224" s="476">
        <v>40000000</v>
      </c>
      <c r="F224" s="502"/>
      <c r="G224" s="192"/>
    </row>
    <row r="225" spans="1:7" ht="21" customHeight="1" x14ac:dyDescent="0.25">
      <c r="A225" s="125">
        <v>202</v>
      </c>
      <c r="B225" s="192" t="s">
        <v>3410</v>
      </c>
      <c r="C225" s="125" t="s">
        <v>1957</v>
      </c>
      <c r="D225" s="125" t="s">
        <v>3407</v>
      </c>
      <c r="E225" s="476">
        <v>40000000</v>
      </c>
      <c r="F225" s="500"/>
      <c r="G225" s="501"/>
    </row>
    <row r="226" spans="1:7" ht="23.25" customHeight="1" x14ac:dyDescent="0.25">
      <c r="A226" s="125">
        <v>203</v>
      </c>
      <c r="B226" s="192" t="s">
        <v>3411</v>
      </c>
      <c r="C226" s="125" t="s">
        <v>3126</v>
      </c>
      <c r="D226" s="125" t="s">
        <v>3407</v>
      </c>
      <c r="E226" s="476">
        <v>40000000</v>
      </c>
      <c r="F226" s="502"/>
      <c r="G226" s="192"/>
    </row>
    <row r="227" spans="1:7" ht="22.5" customHeight="1" x14ac:dyDescent="0.25">
      <c r="A227" s="125">
        <v>204</v>
      </c>
      <c r="B227" s="192" t="s">
        <v>3412</v>
      </c>
      <c r="C227" s="125" t="s">
        <v>3413</v>
      </c>
      <c r="D227" s="125" t="s">
        <v>3414</v>
      </c>
      <c r="E227" s="476">
        <v>40000000</v>
      </c>
      <c r="F227" s="502"/>
      <c r="G227" s="192"/>
    </row>
    <row r="228" spans="1:7" ht="23.25" customHeight="1" x14ac:dyDescent="0.25">
      <c r="A228" s="125">
        <v>205</v>
      </c>
      <c r="B228" s="192" t="s">
        <v>3415</v>
      </c>
      <c r="C228" s="125" t="s">
        <v>3126</v>
      </c>
      <c r="D228" s="125" t="s">
        <v>3409</v>
      </c>
      <c r="E228" s="476">
        <v>40000000</v>
      </c>
      <c r="F228" s="502"/>
      <c r="G228" s="192"/>
    </row>
    <row r="229" spans="1:7" ht="31.5" x14ac:dyDescent="0.25">
      <c r="A229" s="125">
        <v>206</v>
      </c>
      <c r="B229" s="192" t="s">
        <v>2142</v>
      </c>
      <c r="C229" s="125" t="s">
        <v>3309</v>
      </c>
      <c r="D229" s="125" t="s">
        <v>3416</v>
      </c>
      <c r="E229" s="476">
        <v>40000000</v>
      </c>
      <c r="F229" s="502"/>
      <c r="G229" s="192"/>
    </row>
    <row r="230" spans="1:7" ht="31.5" x14ac:dyDescent="0.25">
      <c r="A230" s="125">
        <v>207</v>
      </c>
      <c r="B230" s="192" t="s">
        <v>3417</v>
      </c>
      <c r="C230" s="125" t="s">
        <v>3309</v>
      </c>
      <c r="D230" s="125" t="s">
        <v>3418</v>
      </c>
      <c r="E230" s="476">
        <v>40000000</v>
      </c>
      <c r="F230" s="502"/>
      <c r="G230" s="192"/>
    </row>
    <row r="231" spans="1:7" ht="31.5" x14ac:dyDescent="0.25">
      <c r="A231" s="125">
        <v>208</v>
      </c>
      <c r="B231" s="192" t="s">
        <v>1160</v>
      </c>
      <c r="C231" s="125" t="s">
        <v>3419</v>
      </c>
      <c r="D231" s="125" t="s">
        <v>3416</v>
      </c>
      <c r="E231" s="476">
        <v>40000000</v>
      </c>
      <c r="F231" s="502"/>
      <c r="G231" s="192"/>
    </row>
    <row r="232" spans="1:7" ht="31.5" x14ac:dyDescent="0.25">
      <c r="A232" s="125">
        <v>209</v>
      </c>
      <c r="B232" s="192" t="s">
        <v>3420</v>
      </c>
      <c r="C232" s="125" t="s">
        <v>3309</v>
      </c>
      <c r="D232" s="125" t="s">
        <v>3421</v>
      </c>
      <c r="E232" s="476">
        <v>40000000</v>
      </c>
      <c r="F232" s="502"/>
      <c r="G232" s="192"/>
    </row>
    <row r="233" spans="1:7" ht="31.5" x14ac:dyDescent="0.25">
      <c r="A233" s="125">
        <v>210</v>
      </c>
      <c r="B233" s="192" t="s">
        <v>3422</v>
      </c>
      <c r="C233" s="125" t="s">
        <v>3419</v>
      </c>
      <c r="D233" s="125" t="s">
        <v>3153</v>
      </c>
      <c r="E233" s="476">
        <v>40000000</v>
      </c>
      <c r="F233" s="502"/>
      <c r="G233" s="192"/>
    </row>
    <row r="234" spans="1:7" ht="31.5" x14ac:dyDescent="0.25">
      <c r="A234" s="125">
        <v>211</v>
      </c>
      <c r="B234" s="192" t="s">
        <v>3423</v>
      </c>
      <c r="C234" s="125" t="s">
        <v>3309</v>
      </c>
      <c r="D234" s="125" t="s">
        <v>3421</v>
      </c>
      <c r="E234" s="476">
        <v>40000000</v>
      </c>
      <c r="F234" s="502"/>
      <c r="G234" s="192"/>
    </row>
    <row r="235" spans="1:7" ht="31.5" x14ac:dyDescent="0.25">
      <c r="A235" s="125">
        <v>212</v>
      </c>
      <c r="B235" s="192" t="s">
        <v>3424</v>
      </c>
      <c r="C235" s="125" t="s">
        <v>3419</v>
      </c>
      <c r="D235" s="125" t="s">
        <v>3425</v>
      </c>
      <c r="E235" s="476">
        <v>40000000</v>
      </c>
      <c r="F235" s="502"/>
      <c r="G235" s="192"/>
    </row>
    <row r="236" spans="1:7" ht="23.25" customHeight="1" x14ac:dyDescent="0.25">
      <c r="A236" s="125">
        <v>213</v>
      </c>
      <c r="B236" s="192" t="s">
        <v>3426</v>
      </c>
      <c r="C236" s="125" t="s">
        <v>1957</v>
      </c>
      <c r="D236" s="125" t="s">
        <v>3153</v>
      </c>
      <c r="E236" s="476">
        <v>40000000</v>
      </c>
      <c r="F236" s="502"/>
      <c r="G236" s="192"/>
    </row>
    <row r="237" spans="1:7" ht="23.25" customHeight="1" x14ac:dyDescent="0.25">
      <c r="A237" s="36" t="s">
        <v>1352</v>
      </c>
      <c r="B237" s="198" t="s">
        <v>3427</v>
      </c>
      <c r="C237" s="36"/>
      <c r="D237" s="36"/>
      <c r="E237" s="37">
        <f>SUM(E238:E242)</f>
        <v>200000000</v>
      </c>
      <c r="F237" s="37">
        <f>COUNTA(F238:F241)</f>
        <v>0</v>
      </c>
      <c r="G237" s="37">
        <f>COUNTA(G238:G241)</f>
        <v>0</v>
      </c>
    </row>
    <row r="238" spans="1:7" ht="30" customHeight="1" x14ac:dyDescent="0.25">
      <c r="A238" s="125">
        <v>214</v>
      </c>
      <c r="B238" s="192" t="s">
        <v>3428</v>
      </c>
      <c r="C238" s="125" t="s">
        <v>3429</v>
      </c>
      <c r="D238" s="125" t="s">
        <v>3430</v>
      </c>
      <c r="E238" s="476">
        <v>40000000</v>
      </c>
      <c r="F238" s="500"/>
      <c r="G238" s="501"/>
    </row>
    <row r="239" spans="1:7" ht="32.25" customHeight="1" x14ac:dyDescent="0.25">
      <c r="A239" s="125">
        <v>215</v>
      </c>
      <c r="B239" s="508" t="s">
        <v>3431</v>
      </c>
      <c r="C239" s="125" t="s">
        <v>3221</v>
      </c>
      <c r="D239" s="509" t="s">
        <v>3432</v>
      </c>
      <c r="E239" s="476">
        <v>40000000</v>
      </c>
      <c r="F239" s="502"/>
      <c r="G239" s="192"/>
    </row>
    <row r="240" spans="1:7" ht="30" customHeight="1" x14ac:dyDescent="0.25">
      <c r="A240" s="125">
        <v>216</v>
      </c>
      <c r="B240" s="508" t="s">
        <v>3433</v>
      </c>
      <c r="C240" s="125" t="s">
        <v>3221</v>
      </c>
      <c r="D240" s="509" t="s">
        <v>3432</v>
      </c>
      <c r="E240" s="476">
        <v>40000000</v>
      </c>
      <c r="F240" s="502"/>
      <c r="G240" s="192"/>
    </row>
    <row r="241" spans="1:7" ht="33" customHeight="1" x14ac:dyDescent="0.25">
      <c r="A241" s="125">
        <v>217</v>
      </c>
      <c r="B241" s="508" t="s">
        <v>3434</v>
      </c>
      <c r="C241" s="509" t="s">
        <v>3244</v>
      </c>
      <c r="D241" s="509" t="s">
        <v>3435</v>
      </c>
      <c r="E241" s="476">
        <v>40000000</v>
      </c>
      <c r="F241" s="502"/>
      <c r="G241" s="192"/>
    </row>
    <row r="242" spans="1:7" ht="31.5" x14ac:dyDescent="0.25">
      <c r="A242" s="125">
        <v>218</v>
      </c>
      <c r="B242" s="192" t="s">
        <v>3436</v>
      </c>
      <c r="C242" s="125" t="s">
        <v>3309</v>
      </c>
      <c r="D242" s="125" t="s">
        <v>1764</v>
      </c>
      <c r="E242" s="476">
        <v>40000000</v>
      </c>
      <c r="F242" s="502"/>
      <c r="G242" s="192"/>
    </row>
    <row r="243" spans="1:7" ht="21.75" customHeight="1" x14ac:dyDescent="0.25">
      <c r="A243" s="36" t="s">
        <v>1322</v>
      </c>
      <c r="B243" s="198" t="s">
        <v>1323</v>
      </c>
      <c r="C243" s="512"/>
      <c r="D243" s="512"/>
      <c r="E243" s="37">
        <f>E244+E314+E365+E398+E449+E492+E579+E649+E687+E726+E758+E775+E809</f>
        <v>7880000000</v>
      </c>
      <c r="F243" s="37">
        <f>F244+F314+F365+F398+F449+F492+F579+F649+F687+F726+F758+F770+F775+F809+F851</f>
        <v>8340000000</v>
      </c>
      <c r="G243" s="192"/>
    </row>
    <row r="244" spans="1:7" ht="21.75" customHeight="1" x14ac:dyDescent="0.25">
      <c r="A244" s="36" t="s">
        <v>1324</v>
      </c>
      <c r="B244" s="198" t="s">
        <v>3104</v>
      </c>
      <c r="C244" s="36"/>
      <c r="D244" s="36"/>
      <c r="E244" s="37">
        <f>SUM(E245:E313)</f>
        <v>1000000000</v>
      </c>
      <c r="F244" s="37">
        <f>SUM(F245:F313)</f>
        <v>880000000</v>
      </c>
      <c r="G244" s="37"/>
    </row>
    <row r="245" spans="1:7" ht="24" customHeight="1" x14ac:dyDescent="0.25">
      <c r="A245" s="125">
        <v>1</v>
      </c>
      <c r="B245" s="497" t="s">
        <v>1518</v>
      </c>
      <c r="C245" s="476" t="s">
        <v>3106</v>
      </c>
      <c r="D245" s="476" t="s">
        <v>3107</v>
      </c>
      <c r="E245" s="476"/>
      <c r="F245" s="502">
        <v>20000000</v>
      </c>
      <c r="G245" s="125"/>
    </row>
    <row r="246" spans="1:7" ht="23.25" customHeight="1" x14ac:dyDescent="0.25">
      <c r="A246" s="125">
        <v>2</v>
      </c>
      <c r="B246" s="497" t="s">
        <v>3437</v>
      </c>
      <c r="C246" s="476" t="s">
        <v>3115</v>
      </c>
      <c r="D246" s="476" t="s">
        <v>3107</v>
      </c>
      <c r="E246" s="476">
        <v>40000000</v>
      </c>
      <c r="F246" s="499"/>
      <c r="G246" s="125"/>
    </row>
    <row r="247" spans="1:7" ht="24" customHeight="1" x14ac:dyDescent="0.25">
      <c r="A247" s="125">
        <v>3</v>
      </c>
      <c r="B247" s="497" t="s">
        <v>3438</v>
      </c>
      <c r="C247" s="476" t="s">
        <v>3115</v>
      </c>
      <c r="D247" s="476" t="s">
        <v>3107</v>
      </c>
      <c r="E247" s="499"/>
      <c r="F247" s="502">
        <v>20000000</v>
      </c>
      <c r="G247" s="125"/>
    </row>
    <row r="248" spans="1:7" ht="21.75" customHeight="1" x14ac:dyDescent="0.25">
      <c r="A248" s="125">
        <v>4</v>
      </c>
      <c r="B248" s="497" t="s">
        <v>3439</v>
      </c>
      <c r="C248" s="476" t="s">
        <v>1922</v>
      </c>
      <c r="D248" s="476" t="s">
        <v>3107</v>
      </c>
      <c r="E248" s="499"/>
      <c r="F248" s="502">
        <v>20000000</v>
      </c>
      <c r="G248" s="125" t="s">
        <v>1914</v>
      </c>
    </row>
    <row r="249" spans="1:7" ht="22.5" customHeight="1" x14ac:dyDescent="0.25">
      <c r="A249" s="125">
        <v>5</v>
      </c>
      <c r="B249" s="497" t="s">
        <v>3131</v>
      </c>
      <c r="C249" s="476" t="s">
        <v>3106</v>
      </c>
      <c r="D249" s="476" t="s">
        <v>3440</v>
      </c>
      <c r="E249" s="499"/>
      <c r="F249" s="502">
        <v>20000000</v>
      </c>
      <c r="G249" s="125"/>
    </row>
    <row r="250" spans="1:7" ht="23.25" customHeight="1" x14ac:dyDescent="0.25">
      <c r="A250" s="125">
        <v>6</v>
      </c>
      <c r="B250" s="497" t="s">
        <v>3441</v>
      </c>
      <c r="C250" s="476" t="s">
        <v>3106</v>
      </c>
      <c r="D250" s="476" t="s">
        <v>3440</v>
      </c>
      <c r="E250" s="499"/>
      <c r="F250" s="502">
        <v>20000000</v>
      </c>
      <c r="G250" s="125"/>
    </row>
    <row r="251" spans="1:7" ht="22.5" customHeight="1" x14ac:dyDescent="0.25">
      <c r="A251" s="125">
        <v>7</v>
      </c>
      <c r="B251" s="497" t="s">
        <v>3442</v>
      </c>
      <c r="C251" s="476" t="s">
        <v>3106</v>
      </c>
      <c r="D251" s="476" t="s">
        <v>3440</v>
      </c>
      <c r="E251" s="499"/>
      <c r="F251" s="502">
        <v>20000000</v>
      </c>
      <c r="G251" s="125"/>
    </row>
    <row r="252" spans="1:7" ht="21" customHeight="1" x14ac:dyDescent="0.25">
      <c r="A252" s="125">
        <v>8</v>
      </c>
      <c r="B252" s="497" t="s">
        <v>3443</v>
      </c>
      <c r="C252" s="476" t="s">
        <v>3115</v>
      </c>
      <c r="D252" s="476" t="s">
        <v>3440</v>
      </c>
      <c r="E252" s="499"/>
      <c r="F252" s="502">
        <v>20000000</v>
      </c>
      <c r="G252" s="125"/>
    </row>
    <row r="253" spans="1:7" ht="24.75" customHeight="1" x14ac:dyDescent="0.25">
      <c r="A253" s="125">
        <v>9</v>
      </c>
      <c r="B253" s="497" t="s">
        <v>3444</v>
      </c>
      <c r="C253" s="476" t="s">
        <v>3115</v>
      </c>
      <c r="D253" s="476" t="s">
        <v>3440</v>
      </c>
      <c r="E253" s="499"/>
      <c r="F253" s="502">
        <v>20000000</v>
      </c>
      <c r="G253" s="125"/>
    </row>
    <row r="254" spans="1:7" ht="23.25" customHeight="1" x14ac:dyDescent="0.25">
      <c r="A254" s="125">
        <v>10</v>
      </c>
      <c r="B254" s="497" t="s">
        <v>3445</v>
      </c>
      <c r="C254" s="476" t="s">
        <v>3115</v>
      </c>
      <c r="D254" s="476" t="s">
        <v>3440</v>
      </c>
      <c r="E254" s="499"/>
      <c r="F254" s="502">
        <v>20000000</v>
      </c>
      <c r="G254" s="125"/>
    </row>
    <row r="255" spans="1:7" ht="21.75" customHeight="1" x14ac:dyDescent="0.25">
      <c r="A255" s="125">
        <v>11</v>
      </c>
      <c r="B255" s="497" t="s">
        <v>3446</v>
      </c>
      <c r="C255" s="476" t="s">
        <v>3115</v>
      </c>
      <c r="D255" s="476" t="s">
        <v>3109</v>
      </c>
      <c r="E255" s="499"/>
      <c r="F255" s="502">
        <v>20000000</v>
      </c>
      <c r="G255" s="125"/>
    </row>
    <row r="256" spans="1:7" ht="24.75" customHeight="1" x14ac:dyDescent="0.25">
      <c r="A256" s="125">
        <v>12</v>
      </c>
      <c r="B256" s="497" t="s">
        <v>3447</v>
      </c>
      <c r="C256" s="476" t="s">
        <v>3115</v>
      </c>
      <c r="D256" s="476" t="s">
        <v>3111</v>
      </c>
      <c r="E256" s="476">
        <v>40000000</v>
      </c>
      <c r="F256" s="499"/>
      <c r="G256" s="125"/>
    </row>
    <row r="257" spans="1:7" ht="21.75" customHeight="1" x14ac:dyDescent="0.25">
      <c r="A257" s="125">
        <v>13</v>
      </c>
      <c r="B257" s="497" t="s">
        <v>3448</v>
      </c>
      <c r="C257" s="476" t="s">
        <v>3106</v>
      </c>
      <c r="D257" s="476" t="s">
        <v>3111</v>
      </c>
      <c r="E257" s="499"/>
      <c r="F257" s="502">
        <v>20000000</v>
      </c>
      <c r="G257" s="125"/>
    </row>
    <row r="258" spans="1:7" ht="20.25" customHeight="1" x14ac:dyDescent="0.25">
      <c r="A258" s="125">
        <v>14</v>
      </c>
      <c r="B258" s="497" t="s">
        <v>3449</v>
      </c>
      <c r="C258" s="476" t="s">
        <v>3106</v>
      </c>
      <c r="D258" s="476" t="s">
        <v>3111</v>
      </c>
      <c r="E258" s="499"/>
      <c r="F258" s="502">
        <v>20000000</v>
      </c>
      <c r="G258" s="125"/>
    </row>
    <row r="259" spans="1:7" ht="24.75" customHeight="1" x14ac:dyDescent="0.25">
      <c r="A259" s="125">
        <v>15</v>
      </c>
      <c r="B259" s="497" t="s">
        <v>3450</v>
      </c>
      <c r="C259" s="476" t="s">
        <v>3115</v>
      </c>
      <c r="D259" s="476" t="s">
        <v>3111</v>
      </c>
      <c r="E259" s="499"/>
      <c r="F259" s="502">
        <v>20000000</v>
      </c>
      <c r="G259" s="125"/>
    </row>
    <row r="260" spans="1:7" ht="23.25" customHeight="1" x14ac:dyDescent="0.25">
      <c r="A260" s="125">
        <v>16</v>
      </c>
      <c r="B260" s="497" t="s">
        <v>3451</v>
      </c>
      <c r="C260" s="476" t="s">
        <v>3115</v>
      </c>
      <c r="D260" s="476" t="s">
        <v>3111</v>
      </c>
      <c r="E260" s="499"/>
      <c r="F260" s="502">
        <v>20000000</v>
      </c>
      <c r="G260" s="125"/>
    </row>
    <row r="261" spans="1:7" ht="21.75" customHeight="1" x14ac:dyDescent="0.25">
      <c r="A261" s="125">
        <v>17</v>
      </c>
      <c r="B261" s="497" t="s">
        <v>3452</v>
      </c>
      <c r="C261" s="476" t="s">
        <v>3115</v>
      </c>
      <c r="D261" s="476" t="s">
        <v>3453</v>
      </c>
      <c r="E261" s="476">
        <v>40000000</v>
      </c>
      <c r="F261" s="499"/>
      <c r="G261" s="125"/>
    </row>
    <row r="262" spans="1:7" ht="24" customHeight="1" x14ac:dyDescent="0.25">
      <c r="A262" s="125">
        <v>18</v>
      </c>
      <c r="B262" s="497" t="s">
        <v>3454</v>
      </c>
      <c r="C262" s="476" t="s">
        <v>3106</v>
      </c>
      <c r="D262" s="476" t="s">
        <v>3453</v>
      </c>
      <c r="E262" s="499"/>
      <c r="F262" s="502">
        <v>20000000</v>
      </c>
      <c r="G262" s="125"/>
    </row>
    <row r="263" spans="1:7" ht="22.5" customHeight="1" x14ac:dyDescent="0.25">
      <c r="A263" s="125">
        <v>19</v>
      </c>
      <c r="B263" s="497" t="s">
        <v>3455</v>
      </c>
      <c r="C263" s="476" t="s">
        <v>3115</v>
      </c>
      <c r="D263" s="476" t="s">
        <v>3453</v>
      </c>
      <c r="E263" s="499"/>
      <c r="F263" s="502">
        <v>20000000</v>
      </c>
      <c r="G263" s="125"/>
    </row>
    <row r="264" spans="1:7" ht="25.5" customHeight="1" x14ac:dyDescent="0.25">
      <c r="A264" s="125">
        <v>20</v>
      </c>
      <c r="B264" s="497" t="s">
        <v>3451</v>
      </c>
      <c r="C264" s="476" t="s">
        <v>3115</v>
      </c>
      <c r="D264" s="476" t="s">
        <v>3453</v>
      </c>
      <c r="E264" s="499"/>
      <c r="F264" s="502">
        <v>20000000</v>
      </c>
      <c r="G264" s="125"/>
    </row>
    <row r="265" spans="1:7" ht="21" customHeight="1" x14ac:dyDescent="0.25">
      <c r="A265" s="125">
        <v>21</v>
      </c>
      <c r="B265" s="497" t="s">
        <v>3456</v>
      </c>
      <c r="C265" s="476" t="s">
        <v>3106</v>
      </c>
      <c r="D265" s="476" t="s">
        <v>3457</v>
      </c>
      <c r="E265" s="499"/>
      <c r="F265" s="502">
        <v>20000000</v>
      </c>
      <c r="G265" s="125"/>
    </row>
    <row r="266" spans="1:7" ht="23.25" customHeight="1" x14ac:dyDescent="0.25">
      <c r="A266" s="125">
        <v>22</v>
      </c>
      <c r="B266" s="497" t="s">
        <v>3458</v>
      </c>
      <c r="C266" s="476" t="s">
        <v>3106</v>
      </c>
      <c r="D266" s="476" t="s">
        <v>3457</v>
      </c>
      <c r="E266" s="476">
        <v>40000000</v>
      </c>
      <c r="F266" s="499"/>
      <c r="G266" s="125"/>
    </row>
    <row r="267" spans="1:7" ht="24.75" customHeight="1" x14ac:dyDescent="0.25">
      <c r="A267" s="125">
        <v>23</v>
      </c>
      <c r="B267" s="497" t="s">
        <v>3459</v>
      </c>
      <c r="C267" s="476" t="s">
        <v>3106</v>
      </c>
      <c r="D267" s="476" t="s">
        <v>3457</v>
      </c>
      <c r="E267" s="499"/>
      <c r="F267" s="502">
        <v>20000000</v>
      </c>
      <c r="G267" s="125"/>
    </row>
    <row r="268" spans="1:7" ht="24" customHeight="1" x14ac:dyDescent="0.25">
      <c r="A268" s="125">
        <v>24</v>
      </c>
      <c r="B268" s="497" t="s">
        <v>3460</v>
      </c>
      <c r="C268" s="476" t="s">
        <v>3115</v>
      </c>
      <c r="D268" s="476" t="s">
        <v>3457</v>
      </c>
      <c r="E268" s="499"/>
      <c r="F268" s="502">
        <v>20000000</v>
      </c>
      <c r="G268" s="125"/>
    </row>
    <row r="269" spans="1:7" ht="21.75" customHeight="1" x14ac:dyDescent="0.25">
      <c r="A269" s="125">
        <v>25</v>
      </c>
      <c r="B269" s="497" t="s">
        <v>3461</v>
      </c>
      <c r="C269" s="476" t="s">
        <v>3115</v>
      </c>
      <c r="D269" s="476" t="s">
        <v>3457</v>
      </c>
      <c r="E269" s="499"/>
      <c r="F269" s="502">
        <v>20000000</v>
      </c>
      <c r="G269" s="125"/>
    </row>
    <row r="270" spans="1:7" ht="24" customHeight="1" x14ac:dyDescent="0.25">
      <c r="A270" s="125">
        <v>26</v>
      </c>
      <c r="B270" s="497" t="s">
        <v>3462</v>
      </c>
      <c r="C270" s="476" t="s">
        <v>3115</v>
      </c>
      <c r="D270" s="476" t="s">
        <v>3457</v>
      </c>
      <c r="E270" s="476">
        <v>40000000</v>
      </c>
      <c r="F270" s="499"/>
      <c r="G270" s="125"/>
    </row>
    <row r="271" spans="1:7" ht="25.5" customHeight="1" x14ac:dyDescent="0.25">
      <c r="A271" s="125">
        <v>27</v>
      </c>
      <c r="B271" s="497" t="s">
        <v>3173</v>
      </c>
      <c r="C271" s="476" t="s">
        <v>3106</v>
      </c>
      <c r="D271" s="476" t="s">
        <v>3457</v>
      </c>
      <c r="E271" s="476">
        <v>40000000</v>
      </c>
      <c r="F271" s="499"/>
      <c r="G271" s="125"/>
    </row>
    <row r="272" spans="1:7" ht="24" customHeight="1" x14ac:dyDescent="0.25">
      <c r="A272" s="125">
        <v>28</v>
      </c>
      <c r="B272" s="497" t="s">
        <v>3463</v>
      </c>
      <c r="C272" s="476" t="s">
        <v>3115</v>
      </c>
      <c r="D272" s="476" t="s">
        <v>3457</v>
      </c>
      <c r="E272" s="499"/>
      <c r="F272" s="502">
        <v>20000000</v>
      </c>
      <c r="G272" s="125"/>
    </row>
    <row r="273" spans="1:7" ht="23.25" customHeight="1" x14ac:dyDescent="0.25">
      <c r="A273" s="125">
        <v>29</v>
      </c>
      <c r="B273" s="497" t="s">
        <v>3112</v>
      </c>
      <c r="C273" s="476" t="s">
        <v>3106</v>
      </c>
      <c r="D273" s="476" t="s">
        <v>3464</v>
      </c>
      <c r="E273" s="499"/>
      <c r="F273" s="502">
        <v>20000000</v>
      </c>
      <c r="G273" s="125"/>
    </row>
    <row r="274" spans="1:7" ht="23.25" customHeight="1" x14ac:dyDescent="0.25">
      <c r="A274" s="125">
        <v>30</v>
      </c>
      <c r="B274" s="497" t="s">
        <v>3465</v>
      </c>
      <c r="C274" s="476" t="s">
        <v>3115</v>
      </c>
      <c r="D274" s="476" t="s">
        <v>3464</v>
      </c>
      <c r="E274" s="499"/>
      <c r="F274" s="502">
        <v>20000000</v>
      </c>
      <c r="G274" s="125"/>
    </row>
    <row r="275" spans="1:7" ht="26.25" customHeight="1" x14ac:dyDescent="0.25">
      <c r="A275" s="125">
        <v>31</v>
      </c>
      <c r="B275" s="497" t="s">
        <v>3466</v>
      </c>
      <c r="C275" s="476" t="s">
        <v>3106</v>
      </c>
      <c r="D275" s="476" t="s">
        <v>3467</v>
      </c>
      <c r="E275" s="499"/>
      <c r="F275" s="502">
        <v>20000000</v>
      </c>
      <c r="G275" s="125"/>
    </row>
    <row r="276" spans="1:7" ht="24" customHeight="1" x14ac:dyDescent="0.25">
      <c r="A276" s="125">
        <v>32</v>
      </c>
      <c r="B276" s="497" t="s">
        <v>3468</v>
      </c>
      <c r="C276" s="476" t="s">
        <v>3106</v>
      </c>
      <c r="D276" s="476" t="s">
        <v>3467</v>
      </c>
      <c r="E276" s="476">
        <v>40000000</v>
      </c>
      <c r="F276" s="499"/>
      <c r="G276" s="125"/>
    </row>
    <row r="277" spans="1:7" ht="15.75" x14ac:dyDescent="0.25">
      <c r="A277" s="125">
        <v>33</v>
      </c>
      <c r="B277" s="497" t="s">
        <v>3469</v>
      </c>
      <c r="C277" s="476" t="s">
        <v>3115</v>
      </c>
      <c r="D277" s="476" t="s">
        <v>3467</v>
      </c>
      <c r="E277" s="476">
        <v>40000000</v>
      </c>
      <c r="F277" s="499"/>
      <c r="G277" s="125"/>
    </row>
    <row r="278" spans="1:7" ht="31.5" x14ac:dyDescent="0.25">
      <c r="A278" s="125">
        <v>34</v>
      </c>
      <c r="B278" s="497" t="s">
        <v>3470</v>
      </c>
      <c r="C278" s="476" t="s">
        <v>3106</v>
      </c>
      <c r="D278" s="476" t="s">
        <v>3134</v>
      </c>
      <c r="E278" s="499"/>
      <c r="F278" s="502">
        <v>20000000</v>
      </c>
      <c r="G278" s="125"/>
    </row>
    <row r="279" spans="1:7" ht="31.5" x14ac:dyDescent="0.25">
      <c r="A279" s="125">
        <v>35</v>
      </c>
      <c r="B279" s="497" t="s">
        <v>3471</v>
      </c>
      <c r="C279" s="476" t="s">
        <v>3106</v>
      </c>
      <c r="D279" s="476" t="s">
        <v>3464</v>
      </c>
      <c r="E279" s="499"/>
      <c r="F279" s="502">
        <v>20000000</v>
      </c>
      <c r="G279" s="125"/>
    </row>
    <row r="280" spans="1:7" ht="31.5" x14ac:dyDescent="0.25">
      <c r="A280" s="125">
        <v>36</v>
      </c>
      <c r="B280" s="497" t="s">
        <v>3472</v>
      </c>
      <c r="C280" s="476" t="s">
        <v>3106</v>
      </c>
      <c r="D280" s="476" t="s">
        <v>3464</v>
      </c>
      <c r="E280" s="476">
        <v>40000000</v>
      </c>
      <c r="F280" s="499"/>
      <c r="G280" s="125"/>
    </row>
    <row r="281" spans="1:7" ht="31.5" x14ac:dyDescent="0.25">
      <c r="A281" s="125">
        <v>37</v>
      </c>
      <c r="B281" s="497" t="s">
        <v>3473</v>
      </c>
      <c r="C281" s="476" t="s">
        <v>3106</v>
      </c>
      <c r="D281" s="476" t="s">
        <v>3464</v>
      </c>
      <c r="E281" s="499"/>
      <c r="F281" s="502">
        <v>20000000</v>
      </c>
      <c r="G281" s="125"/>
    </row>
    <row r="282" spans="1:7" ht="15.75" x14ac:dyDescent="0.25">
      <c r="A282" s="125">
        <v>38</v>
      </c>
      <c r="B282" s="497" t="s">
        <v>3474</v>
      </c>
      <c r="C282" s="476" t="s">
        <v>3115</v>
      </c>
      <c r="D282" s="476" t="s">
        <v>3464</v>
      </c>
      <c r="E282" s="499"/>
      <c r="F282" s="502">
        <v>20000000</v>
      </c>
      <c r="G282" s="125"/>
    </row>
    <row r="283" spans="1:7" ht="31.5" x14ac:dyDescent="0.25">
      <c r="A283" s="125">
        <v>39</v>
      </c>
      <c r="B283" s="497" t="s">
        <v>3475</v>
      </c>
      <c r="C283" s="476" t="s">
        <v>3106</v>
      </c>
      <c r="D283" s="476" t="s">
        <v>3476</v>
      </c>
      <c r="E283" s="499"/>
      <c r="F283" s="502">
        <v>20000000</v>
      </c>
      <c r="G283" s="125"/>
    </row>
    <row r="284" spans="1:7" ht="31.5" x14ac:dyDescent="0.25">
      <c r="A284" s="125">
        <v>40</v>
      </c>
      <c r="B284" s="497" t="s">
        <v>3477</v>
      </c>
      <c r="C284" s="476" t="s">
        <v>3106</v>
      </c>
      <c r="D284" s="476" t="s">
        <v>3476</v>
      </c>
      <c r="E284" s="499"/>
      <c r="F284" s="502">
        <v>20000000</v>
      </c>
      <c r="G284" s="125"/>
    </row>
    <row r="285" spans="1:7" ht="15.75" x14ac:dyDescent="0.25">
      <c r="A285" s="125">
        <v>41</v>
      </c>
      <c r="B285" s="497" t="s">
        <v>3478</v>
      </c>
      <c r="C285" s="476" t="s">
        <v>3115</v>
      </c>
      <c r="D285" s="476" t="s">
        <v>3464</v>
      </c>
      <c r="E285" s="476">
        <v>40000000</v>
      </c>
      <c r="F285" s="499"/>
      <c r="G285" s="125"/>
    </row>
    <row r="286" spans="1:7" ht="31.5" x14ac:dyDescent="0.25">
      <c r="A286" s="125">
        <v>42</v>
      </c>
      <c r="B286" s="497" t="s">
        <v>3479</v>
      </c>
      <c r="C286" s="476" t="s">
        <v>3106</v>
      </c>
      <c r="D286" s="476" t="s">
        <v>3476</v>
      </c>
      <c r="E286" s="476">
        <v>40000000</v>
      </c>
      <c r="F286" s="499"/>
      <c r="G286" s="125"/>
    </row>
    <row r="287" spans="1:7" ht="15.75" x14ac:dyDescent="0.25">
      <c r="A287" s="125">
        <v>43</v>
      </c>
      <c r="B287" s="497" t="s">
        <v>3480</v>
      </c>
      <c r="C287" s="476" t="s">
        <v>3115</v>
      </c>
      <c r="D287" s="476" t="s">
        <v>3134</v>
      </c>
      <c r="E287" s="476">
        <v>40000000</v>
      </c>
      <c r="F287" s="499"/>
      <c r="G287" s="125"/>
    </row>
    <row r="288" spans="1:7" ht="15.75" x14ac:dyDescent="0.25">
      <c r="A288" s="125">
        <v>44</v>
      </c>
      <c r="B288" s="497" t="s">
        <v>3481</v>
      </c>
      <c r="C288" s="476" t="s">
        <v>3115</v>
      </c>
      <c r="D288" s="476" t="s">
        <v>3476</v>
      </c>
      <c r="E288" s="476">
        <v>40000000</v>
      </c>
      <c r="F288" s="499"/>
      <c r="G288" s="125"/>
    </row>
    <row r="289" spans="1:7" ht="15.75" x14ac:dyDescent="0.25">
      <c r="A289" s="125">
        <v>45</v>
      </c>
      <c r="B289" s="497" t="s">
        <v>3482</v>
      </c>
      <c r="C289" s="476" t="s">
        <v>3115</v>
      </c>
      <c r="D289" s="476" t="s">
        <v>3440</v>
      </c>
      <c r="E289" s="499"/>
      <c r="F289" s="502">
        <v>20000000</v>
      </c>
      <c r="G289" s="125"/>
    </row>
    <row r="290" spans="1:7" ht="15.75" x14ac:dyDescent="0.25">
      <c r="A290" s="125">
        <v>46</v>
      </c>
      <c r="B290" s="497" t="s">
        <v>3483</v>
      </c>
      <c r="C290" s="476" t="s">
        <v>3484</v>
      </c>
      <c r="D290" s="476" t="s">
        <v>3107</v>
      </c>
      <c r="E290" s="476">
        <v>40000000</v>
      </c>
      <c r="F290" s="498"/>
      <c r="G290" s="125"/>
    </row>
    <row r="291" spans="1:7" ht="15.75" x14ac:dyDescent="0.25">
      <c r="A291" s="125">
        <v>47</v>
      </c>
      <c r="B291" s="497" t="s">
        <v>3485</v>
      </c>
      <c r="C291" s="476" t="s">
        <v>3115</v>
      </c>
      <c r="D291" s="476" t="s">
        <v>3109</v>
      </c>
      <c r="E291" s="499"/>
      <c r="F291" s="502">
        <v>20000000</v>
      </c>
      <c r="G291" s="125"/>
    </row>
    <row r="292" spans="1:7" ht="31.5" x14ac:dyDescent="0.25">
      <c r="A292" s="125">
        <v>48</v>
      </c>
      <c r="B292" s="497" t="s">
        <v>3486</v>
      </c>
      <c r="C292" s="476" t="s">
        <v>3106</v>
      </c>
      <c r="D292" s="476" t="s">
        <v>3453</v>
      </c>
      <c r="E292" s="476">
        <v>40000000</v>
      </c>
      <c r="F292" s="498"/>
      <c r="G292" s="125"/>
    </row>
    <row r="293" spans="1:7" ht="15.75" x14ac:dyDescent="0.25">
      <c r="A293" s="125">
        <v>49</v>
      </c>
      <c r="B293" s="497" t="s">
        <v>3487</v>
      </c>
      <c r="C293" s="476" t="s">
        <v>3115</v>
      </c>
      <c r="D293" s="476" t="s">
        <v>3488</v>
      </c>
      <c r="E293" s="476">
        <v>40000000</v>
      </c>
      <c r="F293" s="499"/>
      <c r="G293" s="125"/>
    </row>
    <row r="294" spans="1:7" ht="31.5" x14ac:dyDescent="0.25">
      <c r="A294" s="125">
        <v>50</v>
      </c>
      <c r="B294" s="497" t="s">
        <v>3489</v>
      </c>
      <c r="C294" s="476" t="s">
        <v>3106</v>
      </c>
      <c r="D294" s="476" t="s">
        <v>3457</v>
      </c>
      <c r="E294" s="476">
        <v>40000000</v>
      </c>
      <c r="F294" s="499"/>
      <c r="G294" s="125"/>
    </row>
    <row r="295" spans="1:7" ht="15.75" x14ac:dyDescent="0.25">
      <c r="A295" s="125">
        <v>51</v>
      </c>
      <c r="B295" s="497" t="s">
        <v>3490</v>
      </c>
      <c r="C295" s="476" t="s">
        <v>3115</v>
      </c>
      <c r="D295" s="476" t="s">
        <v>3457</v>
      </c>
      <c r="E295" s="476">
        <v>40000000</v>
      </c>
      <c r="F295" s="499"/>
      <c r="G295" s="125"/>
    </row>
    <row r="296" spans="1:7" ht="15.75" x14ac:dyDescent="0.25">
      <c r="A296" s="125">
        <v>52</v>
      </c>
      <c r="B296" s="497" t="s">
        <v>3491</v>
      </c>
      <c r="C296" s="476" t="s">
        <v>3115</v>
      </c>
      <c r="D296" s="476" t="s">
        <v>3464</v>
      </c>
      <c r="E296" s="499"/>
      <c r="F296" s="502">
        <v>20000000</v>
      </c>
      <c r="G296" s="125"/>
    </row>
    <row r="297" spans="1:7" ht="31.5" x14ac:dyDescent="0.25">
      <c r="A297" s="125">
        <v>53</v>
      </c>
      <c r="B297" s="497" t="s">
        <v>3492</v>
      </c>
      <c r="C297" s="476" t="s">
        <v>3106</v>
      </c>
      <c r="D297" s="476" t="s">
        <v>3464</v>
      </c>
      <c r="E297" s="476">
        <v>40000000</v>
      </c>
      <c r="F297" s="499"/>
      <c r="G297" s="125"/>
    </row>
    <row r="298" spans="1:7" ht="15.75" x14ac:dyDescent="0.25">
      <c r="A298" s="125">
        <v>54</v>
      </c>
      <c r="B298" s="497" t="s">
        <v>3493</v>
      </c>
      <c r="C298" s="476" t="s">
        <v>3115</v>
      </c>
      <c r="D298" s="476" t="s">
        <v>3464</v>
      </c>
      <c r="E298" s="499"/>
      <c r="F298" s="502">
        <v>20000000</v>
      </c>
      <c r="G298" s="125"/>
    </row>
    <row r="299" spans="1:7" ht="31.5" x14ac:dyDescent="0.25">
      <c r="A299" s="125">
        <v>55</v>
      </c>
      <c r="B299" s="497" t="s">
        <v>3494</v>
      </c>
      <c r="C299" s="476" t="s">
        <v>3106</v>
      </c>
      <c r="D299" s="476" t="s">
        <v>3464</v>
      </c>
      <c r="E299" s="499"/>
      <c r="F299" s="502">
        <v>20000000</v>
      </c>
      <c r="G299" s="125"/>
    </row>
    <row r="300" spans="1:7" ht="15.75" x14ac:dyDescent="0.25">
      <c r="A300" s="125">
        <v>56</v>
      </c>
      <c r="B300" s="497" t="s">
        <v>3495</v>
      </c>
      <c r="C300" s="476" t="s">
        <v>3115</v>
      </c>
      <c r="D300" s="476" t="s">
        <v>3476</v>
      </c>
      <c r="E300" s="499"/>
      <c r="F300" s="502">
        <v>20000000</v>
      </c>
      <c r="G300" s="125"/>
    </row>
    <row r="301" spans="1:7" ht="15.75" x14ac:dyDescent="0.25">
      <c r="A301" s="125">
        <v>57</v>
      </c>
      <c r="B301" s="497" t="s">
        <v>3496</v>
      </c>
      <c r="C301" s="476" t="s">
        <v>3484</v>
      </c>
      <c r="D301" s="476" t="s">
        <v>3476</v>
      </c>
      <c r="E301" s="476">
        <v>40000000</v>
      </c>
      <c r="F301" s="498"/>
      <c r="G301" s="125"/>
    </row>
    <row r="302" spans="1:7" ht="15.75" x14ac:dyDescent="0.25">
      <c r="A302" s="125">
        <v>58</v>
      </c>
      <c r="B302" s="497" t="s">
        <v>3497</v>
      </c>
      <c r="C302" s="476" t="s">
        <v>3115</v>
      </c>
      <c r="D302" s="476" t="s">
        <v>3476</v>
      </c>
      <c r="E302" s="476">
        <v>40000000</v>
      </c>
      <c r="F302" s="498"/>
      <c r="G302" s="125"/>
    </row>
    <row r="303" spans="1:7" ht="31.5" x14ac:dyDescent="0.25">
      <c r="A303" s="125">
        <v>59</v>
      </c>
      <c r="B303" s="497" t="s">
        <v>3498</v>
      </c>
      <c r="C303" s="476" t="s">
        <v>3106</v>
      </c>
      <c r="D303" s="476" t="s">
        <v>3476</v>
      </c>
      <c r="E303" s="499"/>
      <c r="F303" s="502">
        <v>20000000</v>
      </c>
      <c r="G303" s="125"/>
    </row>
    <row r="304" spans="1:7" ht="15.75" x14ac:dyDescent="0.25">
      <c r="A304" s="125">
        <v>60</v>
      </c>
      <c r="B304" s="497" t="s">
        <v>3499</v>
      </c>
      <c r="C304" s="476" t="s">
        <v>3115</v>
      </c>
      <c r="D304" s="476" t="s">
        <v>3476</v>
      </c>
      <c r="E304" s="499"/>
      <c r="F304" s="502">
        <v>20000000</v>
      </c>
      <c r="G304" s="125"/>
    </row>
    <row r="305" spans="1:7" ht="31.5" x14ac:dyDescent="0.25">
      <c r="A305" s="125">
        <v>61</v>
      </c>
      <c r="B305" s="497" t="s">
        <v>3500</v>
      </c>
      <c r="C305" s="476" t="s">
        <v>3106</v>
      </c>
      <c r="D305" s="476" t="s">
        <v>3476</v>
      </c>
      <c r="E305" s="476">
        <v>40000000</v>
      </c>
      <c r="F305" s="498"/>
      <c r="G305" s="125"/>
    </row>
    <row r="306" spans="1:7" ht="15.75" x14ac:dyDescent="0.25">
      <c r="A306" s="125">
        <v>62</v>
      </c>
      <c r="B306" s="497" t="s">
        <v>3501</v>
      </c>
      <c r="C306" s="476" t="s">
        <v>3115</v>
      </c>
      <c r="D306" s="476" t="s">
        <v>3476</v>
      </c>
      <c r="E306" s="476">
        <v>40000000</v>
      </c>
      <c r="F306" s="498"/>
      <c r="G306" s="125"/>
    </row>
    <row r="307" spans="1:7" ht="15.75" x14ac:dyDescent="0.25">
      <c r="A307" s="125">
        <v>63</v>
      </c>
      <c r="B307" s="497" t="s">
        <v>3502</v>
      </c>
      <c r="C307" s="476" t="s">
        <v>3115</v>
      </c>
      <c r="D307" s="476" t="s">
        <v>3476</v>
      </c>
      <c r="E307" s="476">
        <v>40000000</v>
      </c>
      <c r="F307" s="498"/>
      <c r="G307" s="125"/>
    </row>
    <row r="308" spans="1:7" ht="15.75" x14ac:dyDescent="0.25">
      <c r="A308" s="125">
        <v>64</v>
      </c>
      <c r="B308" s="497" t="s">
        <v>3503</v>
      </c>
      <c r="C308" s="476" t="s">
        <v>3115</v>
      </c>
      <c r="D308" s="476" t="s">
        <v>3476</v>
      </c>
      <c r="E308" s="499"/>
      <c r="F308" s="502">
        <v>20000000</v>
      </c>
      <c r="G308" s="125"/>
    </row>
    <row r="309" spans="1:7" ht="31.5" x14ac:dyDescent="0.25">
      <c r="A309" s="125">
        <v>65</v>
      </c>
      <c r="B309" s="497" t="s">
        <v>3504</v>
      </c>
      <c r="C309" s="476" t="s">
        <v>3106</v>
      </c>
      <c r="D309" s="476" t="s">
        <v>3476</v>
      </c>
      <c r="E309" s="499"/>
      <c r="F309" s="502">
        <v>20000000</v>
      </c>
      <c r="G309" s="125"/>
    </row>
    <row r="310" spans="1:7" ht="15.75" x14ac:dyDescent="0.25">
      <c r="A310" s="125">
        <v>66</v>
      </c>
      <c r="B310" s="497" t="s">
        <v>3505</v>
      </c>
      <c r="C310" s="476" t="s">
        <v>3115</v>
      </c>
      <c r="D310" s="476" t="s">
        <v>3467</v>
      </c>
      <c r="E310" s="499"/>
      <c r="F310" s="502">
        <v>20000000</v>
      </c>
      <c r="G310" s="125"/>
    </row>
    <row r="311" spans="1:7" ht="15.75" x14ac:dyDescent="0.25">
      <c r="A311" s="125">
        <v>67</v>
      </c>
      <c r="B311" s="497" t="s">
        <v>3459</v>
      </c>
      <c r="C311" s="476" t="s">
        <v>3115</v>
      </c>
      <c r="D311" s="476" t="s">
        <v>3488</v>
      </c>
      <c r="E311" s="499"/>
      <c r="F311" s="502">
        <v>20000000</v>
      </c>
      <c r="G311" s="125"/>
    </row>
    <row r="312" spans="1:7" ht="15.75" x14ac:dyDescent="0.25">
      <c r="A312" s="125">
        <v>68</v>
      </c>
      <c r="B312" s="497" t="s">
        <v>3506</v>
      </c>
      <c r="C312" s="476" t="s">
        <v>3115</v>
      </c>
      <c r="D312" s="476" t="s">
        <v>3488</v>
      </c>
      <c r="E312" s="476">
        <v>40000000</v>
      </c>
      <c r="F312" s="498"/>
      <c r="G312" s="125"/>
    </row>
    <row r="313" spans="1:7" ht="15.75" x14ac:dyDescent="0.25">
      <c r="A313" s="125">
        <v>69</v>
      </c>
      <c r="B313" s="497" t="s">
        <v>3507</v>
      </c>
      <c r="C313" s="476" t="s">
        <v>3115</v>
      </c>
      <c r="D313" s="476" t="s">
        <v>3440</v>
      </c>
      <c r="E313" s="499"/>
      <c r="F313" s="502">
        <v>20000000</v>
      </c>
      <c r="G313" s="125"/>
    </row>
    <row r="314" spans="1:7" ht="24.75" customHeight="1" x14ac:dyDescent="0.25">
      <c r="A314" s="36" t="s">
        <v>1326</v>
      </c>
      <c r="B314" s="198" t="s">
        <v>3138</v>
      </c>
      <c r="C314" s="36"/>
      <c r="D314" s="36"/>
      <c r="E314" s="37">
        <f>SUM(E315:E364)</f>
        <v>680000000</v>
      </c>
      <c r="F314" s="37">
        <f>SUM(F315:F364)</f>
        <v>660000000</v>
      </c>
      <c r="G314" s="37"/>
    </row>
    <row r="315" spans="1:7" ht="31.5" x14ac:dyDescent="0.25">
      <c r="A315" s="131">
        <v>70</v>
      </c>
      <c r="B315" s="192" t="s">
        <v>3508</v>
      </c>
      <c r="C315" s="125" t="s">
        <v>3309</v>
      </c>
      <c r="D315" s="125" t="s">
        <v>3153</v>
      </c>
      <c r="E315" s="125"/>
      <c r="F315" s="502">
        <v>20000000</v>
      </c>
      <c r="G315" s="125"/>
    </row>
    <row r="316" spans="1:7" ht="31.5" x14ac:dyDescent="0.25">
      <c r="A316" s="131">
        <v>71</v>
      </c>
      <c r="B316" s="192" t="s">
        <v>3509</v>
      </c>
      <c r="C316" s="125" t="s">
        <v>3309</v>
      </c>
      <c r="D316" s="125" t="s">
        <v>3153</v>
      </c>
      <c r="E316" s="125"/>
      <c r="F316" s="502">
        <v>20000000</v>
      </c>
      <c r="G316" s="125"/>
    </row>
    <row r="317" spans="1:7" ht="31.5" x14ac:dyDescent="0.25">
      <c r="A317" s="131">
        <v>72</v>
      </c>
      <c r="B317" s="192" t="s">
        <v>3510</v>
      </c>
      <c r="C317" s="125" t="s">
        <v>3309</v>
      </c>
      <c r="D317" s="125" t="s">
        <v>3511</v>
      </c>
      <c r="E317" s="476">
        <v>40000000</v>
      </c>
      <c r="F317" s="502"/>
      <c r="G317" s="125"/>
    </row>
    <row r="318" spans="1:7" ht="15.75" x14ac:dyDescent="0.25">
      <c r="A318" s="131">
        <v>73</v>
      </c>
      <c r="B318" s="192" t="s">
        <v>3512</v>
      </c>
      <c r="C318" s="125" t="s">
        <v>3513</v>
      </c>
      <c r="D318" s="125" t="s">
        <v>3514</v>
      </c>
      <c r="E318" s="476">
        <v>40000000</v>
      </c>
      <c r="F318" s="502"/>
      <c r="G318" s="125"/>
    </row>
    <row r="319" spans="1:7" ht="31.5" x14ac:dyDescent="0.25">
      <c r="A319" s="131">
        <v>74</v>
      </c>
      <c r="B319" s="192" t="s">
        <v>3515</v>
      </c>
      <c r="C319" s="125" t="s">
        <v>3516</v>
      </c>
      <c r="D319" s="125" t="s">
        <v>3517</v>
      </c>
      <c r="E319" s="476">
        <v>40000000</v>
      </c>
      <c r="F319" s="502"/>
      <c r="G319" s="125"/>
    </row>
    <row r="320" spans="1:7" ht="31.5" x14ac:dyDescent="0.25">
      <c r="A320" s="131">
        <v>75</v>
      </c>
      <c r="B320" s="192" t="s">
        <v>3518</v>
      </c>
      <c r="C320" s="125" t="s">
        <v>3309</v>
      </c>
      <c r="D320" s="125" t="s">
        <v>3517</v>
      </c>
      <c r="E320" s="476">
        <v>40000000</v>
      </c>
      <c r="F320" s="502"/>
      <c r="G320" s="125"/>
    </row>
    <row r="321" spans="1:7" ht="31.5" x14ac:dyDescent="0.25">
      <c r="A321" s="131">
        <v>76</v>
      </c>
      <c r="B321" s="192" t="s">
        <v>3519</v>
      </c>
      <c r="C321" s="125" t="s">
        <v>3520</v>
      </c>
      <c r="D321" s="125" t="s">
        <v>3517</v>
      </c>
      <c r="E321" s="476">
        <v>40000000</v>
      </c>
      <c r="F321" s="502"/>
      <c r="G321" s="125"/>
    </row>
    <row r="322" spans="1:7" ht="31.5" x14ac:dyDescent="0.25">
      <c r="A322" s="131">
        <v>77</v>
      </c>
      <c r="B322" s="192" t="s">
        <v>506</v>
      </c>
      <c r="C322" s="125" t="s">
        <v>3309</v>
      </c>
      <c r="D322" s="125" t="s">
        <v>3153</v>
      </c>
      <c r="E322" s="476">
        <v>40000000</v>
      </c>
      <c r="F322" s="502"/>
      <c r="G322" s="125"/>
    </row>
    <row r="323" spans="1:7" ht="31.5" x14ac:dyDescent="0.25">
      <c r="A323" s="131">
        <v>78</v>
      </c>
      <c r="B323" s="192" t="s">
        <v>3450</v>
      </c>
      <c r="C323" s="125" t="s">
        <v>3309</v>
      </c>
      <c r="D323" s="125" t="s">
        <v>3153</v>
      </c>
      <c r="E323" s="476">
        <v>40000000</v>
      </c>
      <c r="F323" s="502"/>
      <c r="G323" s="125"/>
    </row>
    <row r="324" spans="1:7" ht="31.5" x14ac:dyDescent="0.25">
      <c r="A324" s="131">
        <v>79</v>
      </c>
      <c r="B324" s="192" t="s">
        <v>3521</v>
      </c>
      <c r="C324" s="125" t="s">
        <v>3522</v>
      </c>
      <c r="D324" s="125" t="s">
        <v>3153</v>
      </c>
      <c r="E324" s="476">
        <v>40000000</v>
      </c>
      <c r="F324" s="502"/>
      <c r="G324" s="125"/>
    </row>
    <row r="325" spans="1:7" ht="31.5" x14ac:dyDescent="0.25">
      <c r="A325" s="131">
        <v>80</v>
      </c>
      <c r="B325" s="192" t="s">
        <v>3523</v>
      </c>
      <c r="C325" s="125" t="s">
        <v>3309</v>
      </c>
      <c r="D325" s="125" t="s">
        <v>3153</v>
      </c>
      <c r="E325" s="476">
        <v>40000000</v>
      </c>
      <c r="F325" s="502"/>
      <c r="G325" s="125"/>
    </row>
    <row r="326" spans="1:7" ht="15.75" x14ac:dyDescent="0.25">
      <c r="A326" s="131">
        <v>81</v>
      </c>
      <c r="B326" s="192" t="s">
        <v>3524</v>
      </c>
      <c r="C326" s="125" t="s">
        <v>3525</v>
      </c>
      <c r="D326" s="125" t="s">
        <v>3526</v>
      </c>
      <c r="E326" s="476">
        <v>40000000</v>
      </c>
      <c r="F326" s="502"/>
      <c r="G326" s="125" t="s">
        <v>1914</v>
      </c>
    </row>
    <row r="327" spans="1:7" ht="31.5" x14ac:dyDescent="0.25">
      <c r="A327" s="131">
        <v>82</v>
      </c>
      <c r="B327" s="192" t="s">
        <v>3527</v>
      </c>
      <c r="C327" s="125" t="s">
        <v>3309</v>
      </c>
      <c r="D327" s="125" t="s">
        <v>3528</v>
      </c>
      <c r="E327" s="476">
        <v>40000000</v>
      </c>
      <c r="F327" s="502"/>
      <c r="G327" s="125"/>
    </row>
    <row r="328" spans="1:7" ht="31.5" x14ac:dyDescent="0.25">
      <c r="A328" s="131">
        <v>83</v>
      </c>
      <c r="B328" s="192" t="s">
        <v>3529</v>
      </c>
      <c r="C328" s="125" t="s">
        <v>3522</v>
      </c>
      <c r="D328" s="125" t="s">
        <v>3528</v>
      </c>
      <c r="E328" s="476">
        <v>40000000</v>
      </c>
      <c r="F328" s="502"/>
      <c r="G328" s="125"/>
    </row>
    <row r="329" spans="1:7" ht="31.5" x14ac:dyDescent="0.25">
      <c r="A329" s="131">
        <v>84</v>
      </c>
      <c r="B329" s="192" t="s">
        <v>3530</v>
      </c>
      <c r="C329" s="125" t="s">
        <v>3520</v>
      </c>
      <c r="D329" s="125" t="s">
        <v>3528</v>
      </c>
      <c r="E329" s="476">
        <v>40000000</v>
      </c>
      <c r="F329" s="502"/>
      <c r="G329" s="125"/>
    </row>
    <row r="330" spans="1:7" ht="31.5" x14ac:dyDescent="0.25">
      <c r="A330" s="131">
        <v>85</v>
      </c>
      <c r="B330" s="192" t="s">
        <v>3531</v>
      </c>
      <c r="C330" s="125" t="s">
        <v>3516</v>
      </c>
      <c r="D330" s="125" t="s">
        <v>3532</v>
      </c>
      <c r="E330" s="476">
        <v>40000000</v>
      </c>
      <c r="F330" s="502"/>
      <c r="G330" s="125"/>
    </row>
    <row r="331" spans="1:7" ht="31.5" x14ac:dyDescent="0.25">
      <c r="A331" s="131">
        <v>86</v>
      </c>
      <c r="B331" s="192" t="s">
        <v>3533</v>
      </c>
      <c r="C331" s="125" t="s">
        <v>3309</v>
      </c>
      <c r="D331" s="125" t="s">
        <v>3532</v>
      </c>
      <c r="E331" s="476">
        <v>40000000</v>
      </c>
      <c r="F331" s="502"/>
      <c r="G331" s="125"/>
    </row>
    <row r="332" spans="1:7" ht="31.5" x14ac:dyDescent="0.25">
      <c r="A332" s="131">
        <v>87</v>
      </c>
      <c r="B332" s="192" t="s">
        <v>18</v>
      </c>
      <c r="C332" s="125" t="s">
        <v>3309</v>
      </c>
      <c r="D332" s="125" t="s">
        <v>3143</v>
      </c>
      <c r="E332" s="476">
        <v>40000000</v>
      </c>
      <c r="F332" s="502"/>
      <c r="G332" s="125"/>
    </row>
    <row r="333" spans="1:7" ht="31.5" x14ac:dyDescent="0.25">
      <c r="A333" s="131">
        <v>88</v>
      </c>
      <c r="B333" s="192" t="s">
        <v>3534</v>
      </c>
      <c r="C333" s="125" t="s">
        <v>3520</v>
      </c>
      <c r="D333" s="125" t="s">
        <v>3143</v>
      </c>
      <c r="E333" s="125"/>
      <c r="F333" s="502">
        <v>20000000</v>
      </c>
      <c r="G333" s="125"/>
    </row>
    <row r="334" spans="1:7" ht="31.5" x14ac:dyDescent="0.25">
      <c r="A334" s="131">
        <v>89</v>
      </c>
      <c r="B334" s="192" t="s">
        <v>3535</v>
      </c>
      <c r="C334" s="125" t="s">
        <v>3536</v>
      </c>
      <c r="D334" s="125" t="s">
        <v>3153</v>
      </c>
      <c r="E334" s="125"/>
      <c r="F334" s="502">
        <v>20000000</v>
      </c>
      <c r="G334" s="125"/>
    </row>
    <row r="335" spans="1:7" ht="31.5" x14ac:dyDescent="0.25">
      <c r="A335" s="131">
        <v>90</v>
      </c>
      <c r="B335" s="192" t="s">
        <v>3537</v>
      </c>
      <c r="C335" s="125" t="s">
        <v>3309</v>
      </c>
      <c r="D335" s="125" t="s">
        <v>3526</v>
      </c>
      <c r="E335" s="125"/>
      <c r="F335" s="502">
        <v>20000000</v>
      </c>
      <c r="G335" s="125"/>
    </row>
    <row r="336" spans="1:7" ht="31.5" x14ac:dyDescent="0.25">
      <c r="A336" s="131">
        <v>91</v>
      </c>
      <c r="B336" s="192" t="s">
        <v>3538</v>
      </c>
      <c r="C336" s="125" t="s">
        <v>3520</v>
      </c>
      <c r="D336" s="125" t="s">
        <v>3153</v>
      </c>
      <c r="E336" s="125"/>
      <c r="F336" s="502">
        <v>20000000</v>
      </c>
      <c r="G336" s="125"/>
    </row>
    <row r="337" spans="1:7" ht="31.5" x14ac:dyDescent="0.25">
      <c r="A337" s="131">
        <v>92</v>
      </c>
      <c r="B337" s="192" t="s">
        <v>3539</v>
      </c>
      <c r="C337" s="125" t="s">
        <v>3516</v>
      </c>
      <c r="D337" s="125" t="s">
        <v>3526</v>
      </c>
      <c r="E337" s="125"/>
      <c r="F337" s="502">
        <v>20000000</v>
      </c>
      <c r="G337" s="125"/>
    </row>
    <row r="338" spans="1:7" ht="31.5" x14ac:dyDescent="0.25">
      <c r="A338" s="131">
        <v>93</v>
      </c>
      <c r="B338" s="192" t="s">
        <v>3519</v>
      </c>
      <c r="C338" s="125" t="s">
        <v>3522</v>
      </c>
      <c r="D338" s="125" t="s">
        <v>3153</v>
      </c>
      <c r="E338" s="125"/>
      <c r="F338" s="502">
        <v>20000000</v>
      </c>
      <c r="G338" s="125"/>
    </row>
    <row r="339" spans="1:7" ht="31.5" x14ac:dyDescent="0.25">
      <c r="A339" s="131">
        <v>94</v>
      </c>
      <c r="B339" s="192" t="s">
        <v>3540</v>
      </c>
      <c r="C339" s="125" t="s">
        <v>3516</v>
      </c>
      <c r="D339" s="125" t="s">
        <v>3541</v>
      </c>
      <c r="E339" s="125"/>
      <c r="F339" s="502">
        <v>20000000</v>
      </c>
      <c r="G339" s="125"/>
    </row>
    <row r="340" spans="1:7" ht="31.5" x14ac:dyDescent="0.25">
      <c r="A340" s="131">
        <v>95</v>
      </c>
      <c r="B340" s="192" t="s">
        <v>3542</v>
      </c>
      <c r="C340" s="125" t="s">
        <v>3516</v>
      </c>
      <c r="D340" s="125" t="s">
        <v>3526</v>
      </c>
      <c r="E340" s="125"/>
      <c r="F340" s="502">
        <v>20000000</v>
      </c>
      <c r="G340" s="125"/>
    </row>
    <row r="341" spans="1:7" ht="31.5" x14ac:dyDescent="0.25">
      <c r="A341" s="131">
        <v>96</v>
      </c>
      <c r="B341" s="192" t="s">
        <v>3543</v>
      </c>
      <c r="C341" s="125" t="s">
        <v>3309</v>
      </c>
      <c r="D341" s="125" t="s">
        <v>3153</v>
      </c>
      <c r="E341" s="125"/>
      <c r="F341" s="502">
        <v>20000000</v>
      </c>
      <c r="G341" s="125"/>
    </row>
    <row r="342" spans="1:7" ht="31.5" x14ac:dyDescent="0.25">
      <c r="A342" s="131">
        <v>97</v>
      </c>
      <c r="B342" s="192" t="s">
        <v>3158</v>
      </c>
      <c r="C342" s="125" t="s">
        <v>3309</v>
      </c>
      <c r="D342" s="125" t="s">
        <v>3526</v>
      </c>
      <c r="E342" s="125"/>
      <c r="F342" s="502">
        <v>20000000</v>
      </c>
      <c r="G342" s="125"/>
    </row>
    <row r="343" spans="1:7" ht="31.5" x14ac:dyDescent="0.25">
      <c r="A343" s="131">
        <v>98</v>
      </c>
      <c r="B343" s="192" t="s">
        <v>3544</v>
      </c>
      <c r="C343" s="125" t="s">
        <v>3309</v>
      </c>
      <c r="D343" s="125" t="s">
        <v>3153</v>
      </c>
      <c r="E343" s="125"/>
      <c r="F343" s="502">
        <v>20000000</v>
      </c>
      <c r="G343" s="125"/>
    </row>
    <row r="344" spans="1:7" ht="31.5" x14ac:dyDescent="0.25">
      <c r="A344" s="131">
        <v>99</v>
      </c>
      <c r="B344" s="192" t="s">
        <v>3545</v>
      </c>
      <c r="C344" s="125" t="s">
        <v>3309</v>
      </c>
      <c r="D344" s="125" t="s">
        <v>3153</v>
      </c>
      <c r="E344" s="125"/>
      <c r="F344" s="502">
        <v>20000000</v>
      </c>
      <c r="G344" s="125"/>
    </row>
    <row r="345" spans="1:7" ht="15.75" x14ac:dyDescent="0.25">
      <c r="A345" s="131">
        <v>100</v>
      </c>
      <c r="B345" s="192" t="s">
        <v>3546</v>
      </c>
      <c r="C345" s="125" t="s">
        <v>1921</v>
      </c>
      <c r="D345" s="125" t="s">
        <v>3528</v>
      </c>
      <c r="E345" s="125"/>
      <c r="F345" s="502">
        <v>20000000</v>
      </c>
      <c r="G345" s="125" t="s">
        <v>1914</v>
      </c>
    </row>
    <row r="346" spans="1:7" ht="31.5" x14ac:dyDescent="0.25">
      <c r="A346" s="131">
        <v>101</v>
      </c>
      <c r="B346" s="192" t="s">
        <v>3547</v>
      </c>
      <c r="C346" s="125" t="s">
        <v>3309</v>
      </c>
      <c r="D346" s="125" t="s">
        <v>3528</v>
      </c>
      <c r="E346" s="125"/>
      <c r="F346" s="502">
        <v>20000000</v>
      </c>
      <c r="G346" s="125"/>
    </row>
    <row r="347" spans="1:7" ht="31.5" x14ac:dyDescent="0.25">
      <c r="A347" s="131">
        <v>102</v>
      </c>
      <c r="B347" s="192" t="s">
        <v>3548</v>
      </c>
      <c r="C347" s="125" t="s">
        <v>3522</v>
      </c>
      <c r="D347" s="125" t="s">
        <v>3528</v>
      </c>
      <c r="E347" s="125"/>
      <c r="F347" s="502">
        <v>20000000</v>
      </c>
      <c r="G347" s="125"/>
    </row>
    <row r="348" spans="1:7" ht="31.5" x14ac:dyDescent="0.25">
      <c r="A348" s="131">
        <v>103</v>
      </c>
      <c r="B348" s="192" t="s">
        <v>3549</v>
      </c>
      <c r="C348" s="125" t="s">
        <v>3309</v>
      </c>
      <c r="D348" s="125" t="s">
        <v>3532</v>
      </c>
      <c r="E348" s="125"/>
      <c r="F348" s="502">
        <v>20000000</v>
      </c>
      <c r="G348" s="125"/>
    </row>
    <row r="349" spans="1:7" ht="31.5" x14ac:dyDescent="0.25">
      <c r="A349" s="131">
        <v>104</v>
      </c>
      <c r="B349" s="192" t="s">
        <v>3550</v>
      </c>
      <c r="C349" s="125" t="s">
        <v>3516</v>
      </c>
      <c r="D349" s="125" t="s">
        <v>3532</v>
      </c>
      <c r="E349" s="125"/>
      <c r="F349" s="502">
        <v>20000000</v>
      </c>
      <c r="G349" s="125"/>
    </row>
    <row r="350" spans="1:7" ht="31.5" x14ac:dyDescent="0.25">
      <c r="A350" s="131">
        <v>105</v>
      </c>
      <c r="B350" s="192" t="s">
        <v>3551</v>
      </c>
      <c r="C350" s="125" t="s">
        <v>3516</v>
      </c>
      <c r="D350" s="125" t="s">
        <v>3532</v>
      </c>
      <c r="E350" s="125"/>
      <c r="F350" s="502">
        <v>20000000</v>
      </c>
      <c r="G350" s="125"/>
    </row>
    <row r="351" spans="1:7" ht="31.5" x14ac:dyDescent="0.25">
      <c r="A351" s="131">
        <v>106</v>
      </c>
      <c r="B351" s="192" t="s">
        <v>3552</v>
      </c>
      <c r="C351" s="125" t="s">
        <v>3516</v>
      </c>
      <c r="D351" s="125" t="s">
        <v>3143</v>
      </c>
      <c r="E351" s="125"/>
      <c r="F351" s="502">
        <v>20000000</v>
      </c>
      <c r="G351" s="125"/>
    </row>
    <row r="352" spans="1:7" ht="31.5" x14ac:dyDescent="0.25">
      <c r="A352" s="131">
        <v>107</v>
      </c>
      <c r="B352" s="192" t="s">
        <v>3553</v>
      </c>
      <c r="C352" s="125" t="s">
        <v>3522</v>
      </c>
      <c r="D352" s="125" t="s">
        <v>3143</v>
      </c>
      <c r="E352" s="125"/>
      <c r="F352" s="502">
        <v>20000000</v>
      </c>
      <c r="G352" s="125"/>
    </row>
    <row r="353" spans="1:7" ht="31.5" x14ac:dyDescent="0.25">
      <c r="A353" s="131">
        <v>108</v>
      </c>
      <c r="B353" s="192" t="s">
        <v>3554</v>
      </c>
      <c r="C353" s="125" t="s">
        <v>3309</v>
      </c>
      <c r="D353" s="125" t="s">
        <v>3511</v>
      </c>
      <c r="E353" s="125"/>
      <c r="F353" s="502">
        <v>20000000</v>
      </c>
      <c r="G353" s="125"/>
    </row>
    <row r="354" spans="1:7" ht="31.5" x14ac:dyDescent="0.25">
      <c r="A354" s="131">
        <v>109</v>
      </c>
      <c r="B354" s="192" t="s">
        <v>3555</v>
      </c>
      <c r="C354" s="125" t="s">
        <v>3522</v>
      </c>
      <c r="D354" s="125" t="s">
        <v>3511</v>
      </c>
      <c r="E354" s="502"/>
      <c r="F354" s="502">
        <v>20000000</v>
      </c>
      <c r="G354" s="125"/>
    </row>
    <row r="355" spans="1:7" ht="31.5" x14ac:dyDescent="0.25">
      <c r="A355" s="131">
        <v>110</v>
      </c>
      <c r="B355" s="192" t="s">
        <v>3556</v>
      </c>
      <c r="C355" s="125" t="s">
        <v>3520</v>
      </c>
      <c r="D355" s="125" t="s">
        <v>3143</v>
      </c>
      <c r="E355" s="502"/>
      <c r="F355" s="502">
        <v>20000000</v>
      </c>
      <c r="G355" s="125"/>
    </row>
    <row r="356" spans="1:7" ht="15.75" x14ac:dyDescent="0.25">
      <c r="A356" s="131">
        <v>111</v>
      </c>
      <c r="B356" s="192" t="s">
        <v>3531</v>
      </c>
      <c r="C356" s="125" t="s">
        <v>1922</v>
      </c>
      <c r="D356" s="125" t="s">
        <v>3511</v>
      </c>
      <c r="E356" s="125"/>
      <c r="F356" s="502">
        <v>20000000</v>
      </c>
      <c r="G356" s="125" t="s">
        <v>1914</v>
      </c>
    </row>
    <row r="357" spans="1:7" ht="15.75" x14ac:dyDescent="0.25">
      <c r="A357" s="131">
        <v>112</v>
      </c>
      <c r="B357" s="192" t="s">
        <v>3557</v>
      </c>
      <c r="C357" s="125" t="s">
        <v>3525</v>
      </c>
      <c r="D357" s="125" t="s">
        <v>3143</v>
      </c>
      <c r="E357" s="125"/>
      <c r="F357" s="502">
        <v>20000000</v>
      </c>
      <c r="G357" s="125" t="s">
        <v>1914</v>
      </c>
    </row>
    <row r="358" spans="1:7" ht="31.5" x14ac:dyDescent="0.25">
      <c r="A358" s="131">
        <v>113</v>
      </c>
      <c r="B358" s="192" t="s">
        <v>3558</v>
      </c>
      <c r="C358" s="125" t="s">
        <v>3309</v>
      </c>
      <c r="D358" s="125" t="s">
        <v>3511</v>
      </c>
      <c r="E358" s="125"/>
      <c r="F358" s="502">
        <v>20000000</v>
      </c>
      <c r="G358" s="125"/>
    </row>
    <row r="359" spans="1:7" ht="31.5" x14ac:dyDescent="0.25">
      <c r="A359" s="131">
        <v>114</v>
      </c>
      <c r="B359" s="192" t="s">
        <v>3559</v>
      </c>
      <c r="C359" s="125" t="s">
        <v>3419</v>
      </c>
      <c r="D359" s="125" t="s">
        <v>3511</v>
      </c>
      <c r="E359" s="125"/>
      <c r="F359" s="502">
        <v>20000000</v>
      </c>
      <c r="G359" s="125"/>
    </row>
    <row r="360" spans="1:7" ht="31.5" x14ac:dyDescent="0.25">
      <c r="A360" s="131">
        <v>115</v>
      </c>
      <c r="B360" s="192" t="s">
        <v>3560</v>
      </c>
      <c r="C360" s="125" t="s">
        <v>3419</v>
      </c>
      <c r="D360" s="125" t="s">
        <v>3561</v>
      </c>
      <c r="E360" s="125"/>
      <c r="F360" s="502">
        <v>20000000</v>
      </c>
      <c r="G360" s="125"/>
    </row>
    <row r="361" spans="1:7" ht="31.5" x14ac:dyDescent="0.25">
      <c r="A361" s="131">
        <v>116</v>
      </c>
      <c r="B361" s="192" t="s">
        <v>3562</v>
      </c>
      <c r="C361" s="125" t="s">
        <v>3309</v>
      </c>
      <c r="D361" s="125" t="s">
        <v>3561</v>
      </c>
      <c r="E361" s="125"/>
      <c r="F361" s="502">
        <v>20000000</v>
      </c>
      <c r="G361" s="125"/>
    </row>
    <row r="362" spans="1:7" ht="31.5" x14ac:dyDescent="0.25">
      <c r="A362" s="131">
        <v>117</v>
      </c>
      <c r="B362" s="192" t="s">
        <v>3563</v>
      </c>
      <c r="C362" s="125" t="s">
        <v>3522</v>
      </c>
      <c r="D362" s="125" t="s">
        <v>3140</v>
      </c>
      <c r="E362" s="125"/>
      <c r="F362" s="502">
        <v>20000000</v>
      </c>
      <c r="G362" s="125"/>
    </row>
    <row r="363" spans="1:7" ht="31.5" x14ac:dyDescent="0.25">
      <c r="A363" s="131">
        <v>118</v>
      </c>
      <c r="B363" s="192" t="s">
        <v>3564</v>
      </c>
      <c r="C363" s="125" t="s">
        <v>3522</v>
      </c>
      <c r="D363" s="125" t="s">
        <v>3511</v>
      </c>
      <c r="E363" s="476">
        <v>40000000</v>
      </c>
      <c r="F363" s="502"/>
      <c r="G363" s="125"/>
    </row>
    <row r="364" spans="1:7" ht="31.5" x14ac:dyDescent="0.25">
      <c r="A364" s="131">
        <v>119</v>
      </c>
      <c r="B364" s="192" t="s">
        <v>3565</v>
      </c>
      <c r="C364" s="125" t="s">
        <v>3520</v>
      </c>
      <c r="D364" s="125" t="s">
        <v>3153</v>
      </c>
      <c r="E364" s="125"/>
      <c r="F364" s="502">
        <v>20000000</v>
      </c>
      <c r="G364" s="125" t="s">
        <v>1914</v>
      </c>
    </row>
    <row r="365" spans="1:7" ht="20.25" customHeight="1" x14ac:dyDescent="0.25">
      <c r="A365" s="36" t="s">
        <v>1328</v>
      </c>
      <c r="B365" s="198" t="s">
        <v>3164</v>
      </c>
      <c r="C365" s="36"/>
      <c r="D365" s="36"/>
      <c r="E365" s="37">
        <f>SUM(E366:E397)</f>
        <v>640000000</v>
      </c>
      <c r="F365" s="37">
        <f>SUM(F366:F397)</f>
        <v>320000000</v>
      </c>
      <c r="G365" s="37"/>
    </row>
    <row r="366" spans="1:7" ht="31.5" x14ac:dyDescent="0.25">
      <c r="A366" s="125">
        <v>120</v>
      </c>
      <c r="B366" s="192" t="s">
        <v>3566</v>
      </c>
      <c r="C366" s="125" t="s">
        <v>3309</v>
      </c>
      <c r="D366" s="125" t="s">
        <v>177</v>
      </c>
      <c r="E366" s="476">
        <v>40000000</v>
      </c>
      <c r="F366" s="502"/>
      <c r="G366" s="125"/>
    </row>
    <row r="367" spans="1:7" ht="31.5" x14ac:dyDescent="0.25">
      <c r="A367" s="125">
        <v>121</v>
      </c>
      <c r="B367" s="192" t="s">
        <v>3567</v>
      </c>
      <c r="C367" s="125" t="s">
        <v>3520</v>
      </c>
      <c r="D367" s="125" t="s">
        <v>177</v>
      </c>
      <c r="E367" s="125"/>
      <c r="F367" s="502">
        <v>20000000</v>
      </c>
      <c r="G367" s="125"/>
    </row>
    <row r="368" spans="1:7" ht="31.5" x14ac:dyDescent="0.25">
      <c r="A368" s="125">
        <v>122</v>
      </c>
      <c r="B368" s="192" t="s">
        <v>3568</v>
      </c>
      <c r="C368" s="125" t="s">
        <v>3309</v>
      </c>
      <c r="D368" s="125" t="s">
        <v>177</v>
      </c>
      <c r="E368" s="476">
        <v>40000000</v>
      </c>
      <c r="F368" s="502"/>
      <c r="G368" s="125"/>
    </row>
    <row r="369" spans="1:7" ht="31.5" x14ac:dyDescent="0.25">
      <c r="A369" s="125">
        <v>123</v>
      </c>
      <c r="B369" s="192" t="s">
        <v>3569</v>
      </c>
      <c r="C369" s="125" t="s">
        <v>3309</v>
      </c>
      <c r="D369" s="125" t="s">
        <v>177</v>
      </c>
      <c r="E369" s="476">
        <v>40000000</v>
      </c>
      <c r="F369" s="502"/>
      <c r="G369" s="125"/>
    </row>
    <row r="370" spans="1:7" ht="31.5" x14ac:dyDescent="0.25">
      <c r="A370" s="125">
        <v>124</v>
      </c>
      <c r="B370" s="192" t="s">
        <v>3570</v>
      </c>
      <c r="C370" s="125" t="s">
        <v>3520</v>
      </c>
      <c r="D370" s="125" t="s">
        <v>177</v>
      </c>
      <c r="E370" s="476">
        <v>40000000</v>
      </c>
      <c r="F370" s="502"/>
      <c r="G370" s="125"/>
    </row>
    <row r="371" spans="1:7" ht="31.5" x14ac:dyDescent="0.25">
      <c r="A371" s="125">
        <v>125</v>
      </c>
      <c r="B371" s="192" t="s">
        <v>3571</v>
      </c>
      <c r="C371" s="125" t="s">
        <v>3516</v>
      </c>
      <c r="D371" s="125" t="s">
        <v>177</v>
      </c>
      <c r="E371" s="125"/>
      <c r="F371" s="502">
        <v>20000000</v>
      </c>
      <c r="G371" s="125" t="s">
        <v>1914</v>
      </c>
    </row>
    <row r="372" spans="1:7" ht="31.5" x14ac:dyDescent="0.25">
      <c r="A372" s="125">
        <v>126</v>
      </c>
      <c r="B372" s="192" t="s">
        <v>3572</v>
      </c>
      <c r="C372" s="125" t="s">
        <v>3516</v>
      </c>
      <c r="D372" s="125" t="s">
        <v>3573</v>
      </c>
      <c r="E372" s="502"/>
      <c r="F372" s="502">
        <v>20000000</v>
      </c>
      <c r="G372" s="125"/>
    </row>
    <row r="373" spans="1:7" ht="31.5" x14ac:dyDescent="0.25">
      <c r="A373" s="125">
        <v>127</v>
      </c>
      <c r="B373" s="192" t="s">
        <v>3574</v>
      </c>
      <c r="C373" s="125" t="s">
        <v>3522</v>
      </c>
      <c r="D373" s="125" t="s">
        <v>3573</v>
      </c>
      <c r="E373" s="502"/>
      <c r="F373" s="502">
        <v>20000000</v>
      </c>
      <c r="G373" s="125"/>
    </row>
    <row r="374" spans="1:7" ht="31.5" x14ac:dyDescent="0.25">
      <c r="A374" s="125">
        <v>128</v>
      </c>
      <c r="B374" s="192" t="s">
        <v>1536</v>
      </c>
      <c r="C374" s="125" t="s">
        <v>3522</v>
      </c>
      <c r="D374" s="125" t="s">
        <v>3573</v>
      </c>
      <c r="E374" s="125"/>
      <c r="F374" s="502">
        <v>20000000</v>
      </c>
      <c r="G374" s="125"/>
    </row>
    <row r="375" spans="1:7" ht="31.5" x14ac:dyDescent="0.25">
      <c r="A375" s="125">
        <v>129</v>
      </c>
      <c r="B375" s="192" t="s">
        <v>3575</v>
      </c>
      <c r="C375" s="125" t="s">
        <v>3520</v>
      </c>
      <c r="D375" s="125" t="s">
        <v>3573</v>
      </c>
      <c r="E375" s="476">
        <v>40000000</v>
      </c>
      <c r="F375" s="502"/>
      <c r="G375" s="125"/>
    </row>
    <row r="376" spans="1:7" ht="31.5" x14ac:dyDescent="0.25">
      <c r="A376" s="125">
        <v>130</v>
      </c>
      <c r="B376" s="192" t="s">
        <v>3576</v>
      </c>
      <c r="C376" s="125" t="s">
        <v>3520</v>
      </c>
      <c r="D376" s="125" t="s">
        <v>3573</v>
      </c>
      <c r="E376" s="476">
        <v>40000000</v>
      </c>
      <c r="F376" s="502"/>
      <c r="G376" s="125"/>
    </row>
    <row r="377" spans="1:7" ht="31.5" x14ac:dyDescent="0.25">
      <c r="A377" s="125">
        <v>131</v>
      </c>
      <c r="B377" s="192" t="s">
        <v>3577</v>
      </c>
      <c r="C377" s="125" t="s">
        <v>3516</v>
      </c>
      <c r="D377" s="125" t="s">
        <v>3573</v>
      </c>
      <c r="E377" s="125"/>
      <c r="F377" s="502">
        <v>20000000</v>
      </c>
      <c r="G377" s="125"/>
    </row>
    <row r="378" spans="1:7" ht="31.5" x14ac:dyDescent="0.25">
      <c r="A378" s="125">
        <v>132</v>
      </c>
      <c r="B378" s="192" t="s">
        <v>3578</v>
      </c>
      <c r="C378" s="125" t="s">
        <v>3520</v>
      </c>
      <c r="D378" s="125" t="s">
        <v>3573</v>
      </c>
      <c r="E378" s="125"/>
      <c r="F378" s="502">
        <v>20000000</v>
      </c>
      <c r="G378" s="125"/>
    </row>
    <row r="379" spans="1:7" ht="31.5" x14ac:dyDescent="0.25">
      <c r="A379" s="125">
        <v>133</v>
      </c>
      <c r="B379" s="192" t="s">
        <v>3579</v>
      </c>
      <c r="C379" s="125" t="s">
        <v>3419</v>
      </c>
      <c r="D379" s="125" t="s">
        <v>3573</v>
      </c>
      <c r="E379" s="125"/>
      <c r="F379" s="502">
        <v>20000000</v>
      </c>
      <c r="G379" s="125"/>
    </row>
    <row r="380" spans="1:7" ht="31.5" x14ac:dyDescent="0.25">
      <c r="A380" s="125">
        <v>134</v>
      </c>
      <c r="B380" s="192" t="s">
        <v>3580</v>
      </c>
      <c r="C380" s="125" t="s">
        <v>3309</v>
      </c>
      <c r="D380" s="125" t="s">
        <v>3171</v>
      </c>
      <c r="E380" s="476">
        <v>40000000</v>
      </c>
      <c r="F380" s="502"/>
      <c r="G380" s="125"/>
    </row>
    <row r="381" spans="1:7" ht="31.5" x14ac:dyDescent="0.25">
      <c r="A381" s="125">
        <v>135</v>
      </c>
      <c r="B381" s="192" t="s">
        <v>3581</v>
      </c>
      <c r="C381" s="125" t="s">
        <v>3309</v>
      </c>
      <c r="D381" s="125" t="s">
        <v>3171</v>
      </c>
      <c r="E381" s="125"/>
      <c r="F381" s="502">
        <v>20000000</v>
      </c>
      <c r="G381" s="125"/>
    </row>
    <row r="382" spans="1:7" ht="31.5" x14ac:dyDescent="0.25">
      <c r="A382" s="125">
        <v>136</v>
      </c>
      <c r="B382" s="192" t="s">
        <v>3582</v>
      </c>
      <c r="C382" s="125" t="s">
        <v>3520</v>
      </c>
      <c r="D382" s="125" t="s">
        <v>3583</v>
      </c>
      <c r="E382" s="476">
        <v>40000000</v>
      </c>
      <c r="F382" s="502"/>
      <c r="G382" s="125"/>
    </row>
    <row r="383" spans="1:7" ht="31.5" x14ac:dyDescent="0.25">
      <c r="A383" s="125">
        <v>137</v>
      </c>
      <c r="B383" s="192" t="s">
        <v>3584</v>
      </c>
      <c r="C383" s="125" t="s">
        <v>3516</v>
      </c>
      <c r="D383" s="125" t="s">
        <v>3583</v>
      </c>
      <c r="E383" s="476">
        <v>40000000</v>
      </c>
      <c r="F383" s="502"/>
      <c r="G383" s="125"/>
    </row>
    <row r="384" spans="1:7" ht="31.5" x14ac:dyDescent="0.25">
      <c r="A384" s="125">
        <v>138</v>
      </c>
      <c r="B384" s="192" t="s">
        <v>3585</v>
      </c>
      <c r="C384" s="125" t="s">
        <v>3516</v>
      </c>
      <c r="D384" s="125" t="s">
        <v>3583</v>
      </c>
      <c r="E384" s="476">
        <v>40000000</v>
      </c>
      <c r="F384" s="502"/>
      <c r="G384" s="125"/>
    </row>
    <row r="385" spans="1:7" ht="31.5" x14ac:dyDescent="0.25">
      <c r="A385" s="125">
        <v>139</v>
      </c>
      <c r="B385" s="192" t="s">
        <v>3586</v>
      </c>
      <c r="C385" s="125" t="s">
        <v>3522</v>
      </c>
      <c r="D385" s="125" t="s">
        <v>3583</v>
      </c>
      <c r="E385" s="125"/>
      <c r="F385" s="502">
        <v>20000000</v>
      </c>
      <c r="G385" s="125"/>
    </row>
    <row r="386" spans="1:7" ht="31.5" x14ac:dyDescent="0.25">
      <c r="A386" s="125">
        <v>140</v>
      </c>
      <c r="B386" s="192" t="s">
        <v>3587</v>
      </c>
      <c r="C386" s="125" t="s">
        <v>3520</v>
      </c>
      <c r="D386" s="125" t="s">
        <v>3583</v>
      </c>
      <c r="E386" s="476">
        <v>40000000</v>
      </c>
      <c r="F386" s="502"/>
      <c r="G386" s="125"/>
    </row>
    <row r="387" spans="1:7" ht="31.5" x14ac:dyDescent="0.25">
      <c r="A387" s="125">
        <v>141</v>
      </c>
      <c r="B387" s="192" t="s">
        <v>2122</v>
      </c>
      <c r="C387" s="125" t="s">
        <v>3516</v>
      </c>
      <c r="D387" s="125" t="s">
        <v>3174</v>
      </c>
      <c r="E387" s="125"/>
      <c r="F387" s="502">
        <v>20000000</v>
      </c>
      <c r="G387" s="125"/>
    </row>
    <row r="388" spans="1:7" ht="31.5" x14ac:dyDescent="0.25">
      <c r="A388" s="125">
        <v>142</v>
      </c>
      <c r="B388" s="192" t="s">
        <v>3588</v>
      </c>
      <c r="C388" s="125" t="s">
        <v>3516</v>
      </c>
      <c r="D388" s="125" t="s">
        <v>3174</v>
      </c>
      <c r="E388" s="476">
        <v>40000000</v>
      </c>
      <c r="F388" s="502"/>
      <c r="G388" s="125"/>
    </row>
    <row r="389" spans="1:7" ht="31.5" x14ac:dyDescent="0.25">
      <c r="A389" s="125">
        <v>143</v>
      </c>
      <c r="B389" s="192" t="s">
        <v>3589</v>
      </c>
      <c r="C389" s="125" t="s">
        <v>3520</v>
      </c>
      <c r="D389" s="125" t="s">
        <v>3174</v>
      </c>
      <c r="E389" s="476">
        <v>40000000</v>
      </c>
      <c r="F389" s="502"/>
      <c r="G389" s="125" t="s">
        <v>1914</v>
      </c>
    </row>
    <row r="390" spans="1:7" ht="31.5" x14ac:dyDescent="0.25">
      <c r="A390" s="125">
        <v>144</v>
      </c>
      <c r="B390" s="192" t="s">
        <v>3590</v>
      </c>
      <c r="C390" s="125" t="s">
        <v>3516</v>
      </c>
      <c r="D390" s="125" t="s">
        <v>3174</v>
      </c>
      <c r="E390" s="125"/>
      <c r="F390" s="502">
        <v>20000000</v>
      </c>
      <c r="G390" s="125"/>
    </row>
    <row r="391" spans="1:7" ht="31.5" x14ac:dyDescent="0.25">
      <c r="A391" s="125">
        <v>145</v>
      </c>
      <c r="B391" s="192" t="s">
        <v>3591</v>
      </c>
      <c r="C391" s="125" t="s">
        <v>3309</v>
      </c>
      <c r="D391" s="125" t="s">
        <v>3592</v>
      </c>
      <c r="E391" s="125"/>
      <c r="F391" s="502">
        <v>20000000</v>
      </c>
      <c r="G391" s="125"/>
    </row>
    <row r="392" spans="1:7" ht="31.5" x14ac:dyDescent="0.25">
      <c r="A392" s="125">
        <v>146</v>
      </c>
      <c r="B392" s="192" t="s">
        <v>3593</v>
      </c>
      <c r="C392" s="125" t="s">
        <v>3520</v>
      </c>
      <c r="D392" s="125" t="s">
        <v>3594</v>
      </c>
      <c r="E392" s="125"/>
      <c r="F392" s="502">
        <v>20000000</v>
      </c>
      <c r="G392" s="125"/>
    </row>
    <row r="393" spans="1:7" ht="31.5" x14ac:dyDescent="0.25">
      <c r="A393" s="125">
        <v>147</v>
      </c>
      <c r="B393" s="192" t="s">
        <v>3595</v>
      </c>
      <c r="C393" s="125" t="s">
        <v>3516</v>
      </c>
      <c r="D393" s="125" t="s">
        <v>3594</v>
      </c>
      <c r="E393" s="125"/>
      <c r="F393" s="502">
        <v>20000000</v>
      </c>
      <c r="G393" s="125"/>
    </row>
    <row r="394" spans="1:7" ht="31.5" x14ac:dyDescent="0.25">
      <c r="A394" s="125">
        <v>148</v>
      </c>
      <c r="B394" s="192" t="s">
        <v>3596</v>
      </c>
      <c r="C394" s="125" t="s">
        <v>3309</v>
      </c>
      <c r="D394" s="125" t="s">
        <v>3597</v>
      </c>
      <c r="E394" s="476">
        <v>40000000</v>
      </c>
      <c r="F394" s="502"/>
      <c r="G394" s="125"/>
    </row>
    <row r="395" spans="1:7" ht="31.5" x14ac:dyDescent="0.25">
      <c r="A395" s="125">
        <v>149</v>
      </c>
      <c r="B395" s="192" t="s">
        <v>3598</v>
      </c>
      <c r="C395" s="125" t="s">
        <v>3309</v>
      </c>
      <c r="D395" s="125" t="s">
        <v>3597</v>
      </c>
      <c r="E395" s="476">
        <v>40000000</v>
      </c>
      <c r="F395" s="502"/>
      <c r="G395" s="125"/>
    </row>
    <row r="396" spans="1:7" ht="31.5" x14ac:dyDescent="0.25">
      <c r="A396" s="125">
        <v>150</v>
      </c>
      <c r="B396" s="192" t="s">
        <v>3599</v>
      </c>
      <c r="C396" s="125" t="s">
        <v>3309</v>
      </c>
      <c r="D396" s="125" t="s">
        <v>3597</v>
      </c>
      <c r="E396" s="125"/>
      <c r="F396" s="502">
        <v>20000000</v>
      </c>
      <c r="G396" s="125"/>
    </row>
    <row r="397" spans="1:7" ht="31.5" x14ac:dyDescent="0.25">
      <c r="A397" s="125">
        <v>151</v>
      </c>
      <c r="B397" s="192" t="s">
        <v>3600</v>
      </c>
      <c r="C397" s="125" t="s">
        <v>3309</v>
      </c>
      <c r="D397" s="125" t="s">
        <v>3601</v>
      </c>
      <c r="E397" s="476">
        <v>40000000</v>
      </c>
      <c r="F397" s="502"/>
      <c r="G397" s="125"/>
    </row>
    <row r="398" spans="1:7" ht="22.5" customHeight="1" x14ac:dyDescent="0.25">
      <c r="A398" s="36" t="s">
        <v>1330</v>
      </c>
      <c r="B398" s="198" t="s">
        <v>3186</v>
      </c>
      <c r="C398" s="36"/>
      <c r="D398" s="36"/>
      <c r="E398" s="37">
        <f>SUM(E399:E448)</f>
        <v>520000000</v>
      </c>
      <c r="F398" s="37">
        <f>SUM(F399:F448)</f>
        <v>740000000</v>
      </c>
      <c r="G398" s="37"/>
    </row>
    <row r="399" spans="1:7" ht="31.5" x14ac:dyDescent="0.25">
      <c r="A399" s="125">
        <v>152</v>
      </c>
      <c r="B399" s="192" t="s">
        <v>3602</v>
      </c>
      <c r="C399" s="125" t="s">
        <v>3309</v>
      </c>
      <c r="D399" s="125" t="s">
        <v>3603</v>
      </c>
      <c r="E399" s="476">
        <v>40000000</v>
      </c>
      <c r="F399" s="476"/>
      <c r="G399" s="500"/>
    </row>
    <row r="400" spans="1:7" ht="31.5" x14ac:dyDescent="0.25">
      <c r="A400" s="125">
        <v>153</v>
      </c>
      <c r="B400" s="192" t="s">
        <v>3131</v>
      </c>
      <c r="C400" s="125" t="s">
        <v>3516</v>
      </c>
      <c r="D400" s="125" t="s">
        <v>3193</v>
      </c>
      <c r="E400" s="476">
        <v>40000000</v>
      </c>
      <c r="F400" s="476"/>
      <c r="G400" s="500"/>
    </row>
    <row r="401" spans="1:7" ht="31.5" x14ac:dyDescent="0.25">
      <c r="A401" s="125">
        <v>154</v>
      </c>
      <c r="B401" s="192" t="s">
        <v>3604</v>
      </c>
      <c r="C401" s="125" t="s">
        <v>3309</v>
      </c>
      <c r="D401" s="125" t="s">
        <v>3605</v>
      </c>
      <c r="E401" s="476">
        <v>40000000</v>
      </c>
      <c r="F401" s="476"/>
      <c r="G401" s="500"/>
    </row>
    <row r="402" spans="1:7" ht="31.5" x14ac:dyDescent="0.25">
      <c r="A402" s="125">
        <v>155</v>
      </c>
      <c r="B402" s="192" t="s">
        <v>3606</v>
      </c>
      <c r="C402" s="125" t="s">
        <v>3516</v>
      </c>
      <c r="D402" s="125" t="s">
        <v>3193</v>
      </c>
      <c r="E402" s="476"/>
      <c r="F402" s="502">
        <v>20000000</v>
      </c>
      <c r="G402" s="500"/>
    </row>
    <row r="403" spans="1:7" ht="15.75" x14ac:dyDescent="0.25">
      <c r="A403" s="125">
        <v>156</v>
      </c>
      <c r="B403" s="192" t="s">
        <v>3607</v>
      </c>
      <c r="C403" s="125" t="s">
        <v>3608</v>
      </c>
      <c r="D403" s="125" t="s">
        <v>3603</v>
      </c>
      <c r="E403" s="125"/>
      <c r="F403" s="502">
        <v>20000000</v>
      </c>
      <c r="G403" s="500"/>
    </row>
    <row r="404" spans="1:7" ht="31.5" x14ac:dyDescent="0.25">
      <c r="A404" s="125">
        <v>157</v>
      </c>
      <c r="B404" s="192" t="s">
        <v>3609</v>
      </c>
      <c r="C404" s="125" t="s">
        <v>3309</v>
      </c>
      <c r="D404" s="125" t="s">
        <v>3603</v>
      </c>
      <c r="E404" s="476">
        <v>40000000</v>
      </c>
      <c r="F404" s="476"/>
      <c r="G404" s="500"/>
    </row>
    <row r="405" spans="1:7" ht="31.5" x14ac:dyDescent="0.25">
      <c r="A405" s="125">
        <v>158</v>
      </c>
      <c r="B405" s="192" t="s">
        <v>3610</v>
      </c>
      <c r="C405" s="125" t="s">
        <v>3309</v>
      </c>
      <c r="D405" s="125" t="s">
        <v>3603</v>
      </c>
      <c r="E405" s="502"/>
      <c r="F405" s="502">
        <v>20000000</v>
      </c>
      <c r="G405" s="500"/>
    </row>
    <row r="406" spans="1:7" ht="31.5" x14ac:dyDescent="0.25">
      <c r="A406" s="125">
        <v>159</v>
      </c>
      <c r="B406" s="192" t="s">
        <v>3611</v>
      </c>
      <c r="C406" s="125" t="s">
        <v>3516</v>
      </c>
      <c r="D406" s="125" t="s">
        <v>3603</v>
      </c>
      <c r="E406" s="476">
        <v>40000000</v>
      </c>
      <c r="F406" s="476"/>
      <c r="G406" s="500"/>
    </row>
    <row r="407" spans="1:7" ht="31.5" x14ac:dyDescent="0.25">
      <c r="A407" s="125">
        <v>160</v>
      </c>
      <c r="B407" s="192" t="s">
        <v>3612</v>
      </c>
      <c r="C407" s="125" t="s">
        <v>3520</v>
      </c>
      <c r="D407" s="125" t="s">
        <v>3197</v>
      </c>
      <c r="E407" s="125"/>
      <c r="F407" s="502">
        <v>20000000</v>
      </c>
      <c r="G407" s="500"/>
    </row>
    <row r="408" spans="1:7" ht="31.5" x14ac:dyDescent="0.25">
      <c r="A408" s="125">
        <v>161</v>
      </c>
      <c r="B408" s="192" t="s">
        <v>3613</v>
      </c>
      <c r="C408" s="125" t="s">
        <v>3419</v>
      </c>
      <c r="D408" s="125" t="s">
        <v>3193</v>
      </c>
      <c r="E408" s="476">
        <v>40000000</v>
      </c>
      <c r="F408" s="476"/>
      <c r="G408" s="500"/>
    </row>
    <row r="409" spans="1:7" ht="31.5" x14ac:dyDescent="0.25">
      <c r="A409" s="125">
        <v>162</v>
      </c>
      <c r="B409" s="192" t="s">
        <v>3614</v>
      </c>
      <c r="C409" s="125" t="s">
        <v>3520</v>
      </c>
      <c r="D409" s="125" t="s">
        <v>3193</v>
      </c>
      <c r="E409" s="476"/>
      <c r="F409" s="502">
        <v>20000000</v>
      </c>
      <c r="G409" s="500"/>
    </row>
    <row r="410" spans="1:7" ht="31.5" x14ac:dyDescent="0.25">
      <c r="A410" s="125">
        <v>163</v>
      </c>
      <c r="B410" s="192" t="s">
        <v>3615</v>
      </c>
      <c r="C410" s="125" t="s">
        <v>3419</v>
      </c>
      <c r="D410" s="125" t="s">
        <v>3193</v>
      </c>
      <c r="E410" s="476"/>
      <c r="F410" s="502">
        <v>20000000</v>
      </c>
      <c r="G410" s="500"/>
    </row>
    <row r="411" spans="1:7" ht="31.5" x14ac:dyDescent="0.25">
      <c r="A411" s="125">
        <v>164</v>
      </c>
      <c r="B411" s="192" t="s">
        <v>3616</v>
      </c>
      <c r="C411" s="125" t="s">
        <v>3419</v>
      </c>
      <c r="D411" s="125" t="s">
        <v>3193</v>
      </c>
      <c r="E411" s="476">
        <v>40000000</v>
      </c>
      <c r="F411" s="476"/>
      <c r="G411" s="500"/>
    </row>
    <row r="412" spans="1:7" ht="31.5" x14ac:dyDescent="0.25">
      <c r="A412" s="125">
        <v>165</v>
      </c>
      <c r="B412" s="192" t="s">
        <v>3617</v>
      </c>
      <c r="C412" s="125" t="s">
        <v>3522</v>
      </c>
      <c r="D412" s="125" t="s">
        <v>3193</v>
      </c>
      <c r="E412" s="476"/>
      <c r="F412" s="502">
        <v>20000000</v>
      </c>
      <c r="G412" s="500"/>
    </row>
    <row r="413" spans="1:7" ht="31.5" x14ac:dyDescent="0.25">
      <c r="A413" s="125">
        <v>166</v>
      </c>
      <c r="B413" s="192" t="s">
        <v>3618</v>
      </c>
      <c r="C413" s="125" t="s">
        <v>3309</v>
      </c>
      <c r="D413" s="125" t="s">
        <v>3193</v>
      </c>
      <c r="E413" s="476"/>
      <c r="F413" s="502">
        <v>20000000</v>
      </c>
      <c r="G413" s="500"/>
    </row>
    <row r="414" spans="1:7" ht="31.5" x14ac:dyDescent="0.25">
      <c r="A414" s="125">
        <v>167</v>
      </c>
      <c r="B414" s="192" t="s">
        <v>3619</v>
      </c>
      <c r="C414" s="125" t="s">
        <v>3522</v>
      </c>
      <c r="D414" s="125" t="s">
        <v>3193</v>
      </c>
      <c r="E414" s="476"/>
      <c r="F414" s="502">
        <v>20000000</v>
      </c>
      <c r="G414" s="500"/>
    </row>
    <row r="415" spans="1:7" ht="31.5" x14ac:dyDescent="0.25">
      <c r="A415" s="125">
        <v>168</v>
      </c>
      <c r="B415" s="192" t="s">
        <v>3620</v>
      </c>
      <c r="C415" s="125" t="s">
        <v>3522</v>
      </c>
      <c r="D415" s="125" t="s">
        <v>3193</v>
      </c>
      <c r="E415" s="476"/>
      <c r="F415" s="502">
        <v>20000000</v>
      </c>
      <c r="G415" s="500"/>
    </row>
    <row r="416" spans="1:7" ht="31.5" x14ac:dyDescent="0.25">
      <c r="A416" s="125">
        <v>169</v>
      </c>
      <c r="B416" s="192" t="s">
        <v>3621</v>
      </c>
      <c r="C416" s="125" t="s">
        <v>3520</v>
      </c>
      <c r="D416" s="125" t="s">
        <v>3193</v>
      </c>
      <c r="E416" s="476"/>
      <c r="F416" s="502">
        <v>20000000</v>
      </c>
      <c r="G416" s="500"/>
    </row>
    <row r="417" spans="1:7" ht="31.5" x14ac:dyDescent="0.25">
      <c r="A417" s="125">
        <v>170</v>
      </c>
      <c r="B417" s="192" t="s">
        <v>3622</v>
      </c>
      <c r="C417" s="125" t="s">
        <v>3309</v>
      </c>
      <c r="D417" s="125" t="s">
        <v>3623</v>
      </c>
      <c r="E417" s="125"/>
      <c r="F417" s="502">
        <v>20000000</v>
      </c>
      <c r="G417" s="500"/>
    </row>
    <row r="418" spans="1:7" ht="31.5" x14ac:dyDescent="0.25">
      <c r="A418" s="125">
        <v>171</v>
      </c>
      <c r="B418" s="192" t="s">
        <v>3624</v>
      </c>
      <c r="C418" s="125" t="s">
        <v>3520</v>
      </c>
      <c r="D418" s="125" t="s">
        <v>3623</v>
      </c>
      <c r="E418" s="125"/>
      <c r="F418" s="502">
        <v>20000000</v>
      </c>
      <c r="G418" s="500"/>
    </row>
    <row r="419" spans="1:7" ht="15.75" x14ac:dyDescent="0.25">
      <c r="A419" s="125">
        <v>172</v>
      </c>
      <c r="B419" s="192" t="s">
        <v>3625</v>
      </c>
      <c r="C419" s="125" t="s">
        <v>3626</v>
      </c>
      <c r="D419" s="125" t="s">
        <v>3623</v>
      </c>
      <c r="E419" s="476"/>
      <c r="F419" s="502">
        <v>20000000</v>
      </c>
      <c r="G419" s="125" t="s">
        <v>1914</v>
      </c>
    </row>
    <row r="420" spans="1:7" ht="31.5" x14ac:dyDescent="0.25">
      <c r="A420" s="125">
        <v>173</v>
      </c>
      <c r="B420" s="192" t="s">
        <v>3627</v>
      </c>
      <c r="C420" s="125" t="s">
        <v>3309</v>
      </c>
      <c r="D420" s="125" t="s">
        <v>3623</v>
      </c>
      <c r="E420" s="476"/>
      <c r="F420" s="502">
        <v>20000000</v>
      </c>
      <c r="G420" s="500"/>
    </row>
    <row r="421" spans="1:7" ht="31.5" x14ac:dyDescent="0.25">
      <c r="A421" s="125">
        <v>174</v>
      </c>
      <c r="B421" s="192" t="s">
        <v>3628</v>
      </c>
      <c r="C421" s="125" t="s">
        <v>3309</v>
      </c>
      <c r="D421" s="125" t="s">
        <v>3623</v>
      </c>
      <c r="E421" s="476"/>
      <c r="F421" s="502">
        <v>20000000</v>
      </c>
      <c r="G421" s="500"/>
    </row>
    <row r="422" spans="1:7" ht="31.5" x14ac:dyDescent="0.25">
      <c r="A422" s="125">
        <v>175</v>
      </c>
      <c r="B422" s="192" t="s">
        <v>3629</v>
      </c>
      <c r="C422" s="125" t="s">
        <v>3516</v>
      </c>
      <c r="D422" s="125" t="s">
        <v>3630</v>
      </c>
      <c r="E422" s="125"/>
      <c r="F422" s="502">
        <v>20000000</v>
      </c>
      <c r="G422" s="500"/>
    </row>
    <row r="423" spans="1:7" ht="31.5" x14ac:dyDescent="0.25">
      <c r="A423" s="125">
        <v>176</v>
      </c>
      <c r="B423" s="192" t="s">
        <v>3631</v>
      </c>
      <c r="C423" s="125" t="s">
        <v>3309</v>
      </c>
      <c r="D423" s="125" t="s">
        <v>3630</v>
      </c>
      <c r="E423" s="125"/>
      <c r="F423" s="502">
        <v>20000000</v>
      </c>
      <c r="G423" s="500"/>
    </row>
    <row r="424" spans="1:7" ht="31.5" x14ac:dyDescent="0.25">
      <c r="A424" s="125">
        <v>177</v>
      </c>
      <c r="B424" s="192" t="s">
        <v>3632</v>
      </c>
      <c r="C424" s="125" t="s">
        <v>3309</v>
      </c>
      <c r="D424" s="125" t="s">
        <v>3630</v>
      </c>
      <c r="E424" s="125"/>
      <c r="F424" s="502">
        <v>20000000</v>
      </c>
      <c r="G424" s="500"/>
    </row>
    <row r="425" spans="1:7" ht="31.5" x14ac:dyDescent="0.25">
      <c r="A425" s="125">
        <v>178</v>
      </c>
      <c r="B425" s="192" t="s">
        <v>3633</v>
      </c>
      <c r="C425" s="125" t="s">
        <v>3309</v>
      </c>
      <c r="D425" s="125" t="s">
        <v>3630</v>
      </c>
      <c r="E425" s="476"/>
      <c r="F425" s="502">
        <v>20000000</v>
      </c>
      <c r="G425" s="500"/>
    </row>
    <row r="426" spans="1:7" ht="31.5" x14ac:dyDescent="0.25">
      <c r="A426" s="125">
        <v>179</v>
      </c>
      <c r="B426" s="192" t="s">
        <v>3634</v>
      </c>
      <c r="C426" s="125" t="s">
        <v>3522</v>
      </c>
      <c r="D426" s="125" t="s">
        <v>3630</v>
      </c>
      <c r="E426" s="476">
        <v>40000000</v>
      </c>
      <c r="F426" s="125"/>
      <c r="G426" s="500"/>
    </row>
    <row r="427" spans="1:7" ht="31.5" x14ac:dyDescent="0.25">
      <c r="A427" s="125">
        <v>180</v>
      </c>
      <c r="B427" s="192" t="s">
        <v>3635</v>
      </c>
      <c r="C427" s="125" t="s">
        <v>3516</v>
      </c>
      <c r="D427" s="125" t="s">
        <v>3630</v>
      </c>
      <c r="E427" s="476"/>
      <c r="F427" s="502">
        <v>20000000</v>
      </c>
      <c r="G427" s="500"/>
    </row>
    <row r="428" spans="1:7" ht="31.5" x14ac:dyDescent="0.25">
      <c r="A428" s="125">
        <v>181</v>
      </c>
      <c r="B428" s="192" t="s">
        <v>3114</v>
      </c>
      <c r="C428" s="125" t="s">
        <v>3516</v>
      </c>
      <c r="D428" s="125" t="s">
        <v>3630</v>
      </c>
      <c r="E428" s="476"/>
      <c r="F428" s="502">
        <v>20000000</v>
      </c>
      <c r="G428" s="500"/>
    </row>
    <row r="429" spans="1:7" ht="31.5" x14ac:dyDescent="0.25">
      <c r="A429" s="125">
        <v>182</v>
      </c>
      <c r="B429" s="192" t="s">
        <v>3636</v>
      </c>
      <c r="C429" s="125" t="s">
        <v>3520</v>
      </c>
      <c r="D429" s="125" t="s">
        <v>3637</v>
      </c>
      <c r="E429" s="476"/>
      <c r="F429" s="502">
        <v>20000000</v>
      </c>
      <c r="G429" s="500"/>
    </row>
    <row r="430" spans="1:7" ht="31.5" x14ac:dyDescent="0.25">
      <c r="A430" s="125">
        <v>183</v>
      </c>
      <c r="B430" s="192" t="s">
        <v>3638</v>
      </c>
      <c r="C430" s="125" t="s">
        <v>3419</v>
      </c>
      <c r="D430" s="125" t="s">
        <v>3637</v>
      </c>
      <c r="E430" s="476"/>
      <c r="F430" s="502">
        <v>20000000</v>
      </c>
      <c r="G430" s="500"/>
    </row>
    <row r="431" spans="1:7" ht="31.5" x14ac:dyDescent="0.25">
      <c r="A431" s="125">
        <v>184</v>
      </c>
      <c r="B431" s="192" t="s">
        <v>3639</v>
      </c>
      <c r="C431" s="125" t="s">
        <v>3522</v>
      </c>
      <c r="D431" s="125" t="s">
        <v>3637</v>
      </c>
      <c r="E431" s="476"/>
      <c r="F431" s="502">
        <v>20000000</v>
      </c>
      <c r="G431" s="500"/>
    </row>
    <row r="432" spans="1:7" ht="31.5" x14ac:dyDescent="0.25">
      <c r="A432" s="125">
        <v>185</v>
      </c>
      <c r="B432" s="192" t="s">
        <v>3640</v>
      </c>
      <c r="C432" s="125" t="s">
        <v>3309</v>
      </c>
      <c r="D432" s="125" t="s">
        <v>3637</v>
      </c>
      <c r="E432" s="476"/>
      <c r="F432" s="502">
        <v>20000000</v>
      </c>
      <c r="G432" s="500"/>
    </row>
    <row r="433" spans="1:7" ht="31.5" x14ac:dyDescent="0.25">
      <c r="A433" s="125">
        <v>186</v>
      </c>
      <c r="B433" s="192" t="s">
        <v>3641</v>
      </c>
      <c r="C433" s="125" t="s">
        <v>3309</v>
      </c>
      <c r="D433" s="125" t="s">
        <v>3637</v>
      </c>
      <c r="E433" s="476">
        <v>40000000</v>
      </c>
      <c r="F433" s="476"/>
      <c r="G433" s="500"/>
    </row>
    <row r="434" spans="1:7" ht="31.5" x14ac:dyDescent="0.25">
      <c r="A434" s="125">
        <v>187</v>
      </c>
      <c r="B434" s="192" t="s">
        <v>3642</v>
      </c>
      <c r="C434" s="125" t="s">
        <v>3522</v>
      </c>
      <c r="D434" s="125" t="s">
        <v>3637</v>
      </c>
      <c r="E434" s="125"/>
      <c r="F434" s="502">
        <v>20000000</v>
      </c>
      <c r="G434" s="500"/>
    </row>
    <row r="435" spans="1:7" ht="31.5" x14ac:dyDescent="0.25">
      <c r="A435" s="125">
        <v>188</v>
      </c>
      <c r="B435" s="192" t="s">
        <v>3643</v>
      </c>
      <c r="C435" s="125" t="s">
        <v>3522</v>
      </c>
      <c r="D435" s="125" t="s">
        <v>3605</v>
      </c>
      <c r="E435" s="125"/>
      <c r="F435" s="502">
        <v>20000000</v>
      </c>
      <c r="G435" s="500"/>
    </row>
    <row r="436" spans="1:7" ht="31.5" x14ac:dyDescent="0.25">
      <c r="A436" s="125">
        <v>189</v>
      </c>
      <c r="B436" s="192" t="s">
        <v>3644</v>
      </c>
      <c r="C436" s="125" t="s">
        <v>3520</v>
      </c>
      <c r="D436" s="125" t="s">
        <v>3605</v>
      </c>
      <c r="E436" s="476">
        <v>40000000</v>
      </c>
      <c r="F436" s="125"/>
      <c r="G436" s="500"/>
    </row>
    <row r="437" spans="1:7" ht="31.5" x14ac:dyDescent="0.25">
      <c r="A437" s="125">
        <v>190</v>
      </c>
      <c r="B437" s="192" t="s">
        <v>3645</v>
      </c>
      <c r="C437" s="125" t="s">
        <v>3520</v>
      </c>
      <c r="D437" s="125" t="s">
        <v>3605</v>
      </c>
      <c r="E437" s="476"/>
      <c r="F437" s="502">
        <v>20000000</v>
      </c>
      <c r="G437" s="500"/>
    </row>
    <row r="438" spans="1:7" ht="31.5" x14ac:dyDescent="0.25">
      <c r="A438" s="125">
        <v>191</v>
      </c>
      <c r="B438" s="192" t="s">
        <v>3646</v>
      </c>
      <c r="C438" s="125" t="s">
        <v>3522</v>
      </c>
      <c r="D438" s="125" t="s">
        <v>3605</v>
      </c>
      <c r="E438" s="476"/>
      <c r="F438" s="502">
        <v>20000000</v>
      </c>
      <c r="G438" s="500"/>
    </row>
    <row r="439" spans="1:7" ht="31.5" x14ac:dyDescent="0.25">
      <c r="A439" s="125">
        <v>192</v>
      </c>
      <c r="B439" s="192" t="s">
        <v>3647</v>
      </c>
      <c r="C439" s="125" t="s">
        <v>3520</v>
      </c>
      <c r="D439" s="125" t="s">
        <v>3605</v>
      </c>
      <c r="E439" s="476"/>
      <c r="F439" s="502">
        <v>20000000</v>
      </c>
      <c r="G439" s="500"/>
    </row>
    <row r="440" spans="1:7" ht="31.5" x14ac:dyDescent="0.25">
      <c r="A440" s="125">
        <v>193</v>
      </c>
      <c r="B440" s="192" t="s">
        <v>3648</v>
      </c>
      <c r="C440" s="125" t="s">
        <v>3309</v>
      </c>
      <c r="D440" s="125" t="s">
        <v>3605</v>
      </c>
      <c r="E440" s="476"/>
      <c r="F440" s="502">
        <v>20000000</v>
      </c>
      <c r="G440" s="500"/>
    </row>
    <row r="441" spans="1:7" ht="31.5" x14ac:dyDescent="0.25">
      <c r="A441" s="125">
        <v>194</v>
      </c>
      <c r="B441" s="192" t="s">
        <v>3649</v>
      </c>
      <c r="C441" s="125" t="s">
        <v>3516</v>
      </c>
      <c r="D441" s="125" t="s">
        <v>3605</v>
      </c>
      <c r="E441" s="476"/>
      <c r="F441" s="502">
        <v>20000000</v>
      </c>
      <c r="G441" s="500"/>
    </row>
    <row r="442" spans="1:7" ht="31.5" x14ac:dyDescent="0.25">
      <c r="A442" s="125">
        <v>195</v>
      </c>
      <c r="B442" s="192" t="s">
        <v>3650</v>
      </c>
      <c r="C442" s="125" t="s">
        <v>3520</v>
      </c>
      <c r="D442" s="125" t="s">
        <v>3605</v>
      </c>
      <c r="E442" s="476"/>
      <c r="F442" s="502">
        <v>20000000</v>
      </c>
      <c r="G442" s="500"/>
    </row>
    <row r="443" spans="1:7" ht="31.5" x14ac:dyDescent="0.25">
      <c r="A443" s="125">
        <v>196</v>
      </c>
      <c r="B443" s="192" t="s">
        <v>3651</v>
      </c>
      <c r="C443" s="125" t="s">
        <v>3652</v>
      </c>
      <c r="D443" s="125" t="s">
        <v>3605</v>
      </c>
      <c r="E443" s="125"/>
      <c r="F443" s="502">
        <v>20000000</v>
      </c>
      <c r="G443" s="500"/>
    </row>
    <row r="444" spans="1:7" ht="31.5" x14ac:dyDescent="0.25">
      <c r="A444" s="125">
        <v>197</v>
      </c>
      <c r="B444" s="192" t="s">
        <v>3653</v>
      </c>
      <c r="C444" s="125" t="s">
        <v>3652</v>
      </c>
      <c r="D444" s="125" t="s">
        <v>3654</v>
      </c>
      <c r="E444" s="476">
        <v>40000000</v>
      </c>
      <c r="F444" s="125"/>
      <c r="G444" s="500"/>
    </row>
    <row r="445" spans="1:7" ht="31.5" x14ac:dyDescent="0.25">
      <c r="A445" s="125">
        <v>198</v>
      </c>
      <c r="B445" s="192" t="s">
        <v>3655</v>
      </c>
      <c r="C445" s="125" t="s">
        <v>3520</v>
      </c>
      <c r="D445" s="125" t="s">
        <v>3656</v>
      </c>
      <c r="E445" s="476">
        <v>40000000</v>
      </c>
      <c r="F445" s="125"/>
      <c r="G445" s="125" t="s">
        <v>1914</v>
      </c>
    </row>
    <row r="446" spans="1:7" ht="31.5" x14ac:dyDescent="0.25">
      <c r="A446" s="125">
        <v>199</v>
      </c>
      <c r="B446" s="192" t="s">
        <v>3657</v>
      </c>
      <c r="C446" s="125" t="s">
        <v>3520</v>
      </c>
      <c r="D446" s="125" t="s">
        <v>3658</v>
      </c>
      <c r="E446" s="125"/>
      <c r="F446" s="502">
        <v>20000000</v>
      </c>
      <c r="G446" s="125" t="s">
        <v>1914</v>
      </c>
    </row>
    <row r="447" spans="1:7" ht="31.5" x14ac:dyDescent="0.25">
      <c r="A447" s="125">
        <v>200</v>
      </c>
      <c r="B447" s="192" t="s">
        <v>3659</v>
      </c>
      <c r="C447" s="125" t="s">
        <v>3516</v>
      </c>
      <c r="D447" s="125" t="s">
        <v>3656</v>
      </c>
      <c r="E447" s="476">
        <v>40000000</v>
      </c>
      <c r="F447" s="125"/>
      <c r="G447" s="125" t="s">
        <v>1914</v>
      </c>
    </row>
    <row r="448" spans="1:7" ht="31.5" x14ac:dyDescent="0.25">
      <c r="A448" s="125">
        <v>201</v>
      </c>
      <c r="B448" s="192" t="s">
        <v>3660</v>
      </c>
      <c r="C448" s="125" t="s">
        <v>3419</v>
      </c>
      <c r="D448" s="125" t="s">
        <v>3637</v>
      </c>
      <c r="E448" s="125"/>
      <c r="F448" s="502">
        <v>20000000</v>
      </c>
      <c r="G448" s="125" t="s">
        <v>1914</v>
      </c>
    </row>
    <row r="449" spans="1:7" ht="23.25" customHeight="1" x14ac:dyDescent="0.25">
      <c r="A449" s="36" t="s">
        <v>1332</v>
      </c>
      <c r="B449" s="573" t="s">
        <v>3211</v>
      </c>
      <c r="C449" s="573"/>
      <c r="D449" s="36"/>
      <c r="E449" s="37">
        <f>SUM(E450:E491)</f>
        <v>360000000</v>
      </c>
      <c r="F449" s="37">
        <f>SUM(F450:F491)</f>
        <v>660000000</v>
      </c>
      <c r="G449" s="37"/>
    </row>
    <row r="450" spans="1:7" ht="31.5" x14ac:dyDescent="0.25">
      <c r="A450" s="125">
        <v>202</v>
      </c>
      <c r="B450" s="192" t="s">
        <v>3661</v>
      </c>
      <c r="C450" s="125" t="s">
        <v>3522</v>
      </c>
      <c r="D450" s="125" t="s">
        <v>385</v>
      </c>
      <c r="E450" s="476">
        <v>40000000</v>
      </c>
      <c r="F450" s="476"/>
      <c r="G450" s="125"/>
    </row>
    <row r="451" spans="1:7" ht="31.5" x14ac:dyDescent="0.25">
      <c r="A451" s="125">
        <v>203</v>
      </c>
      <c r="B451" s="192" t="s">
        <v>3662</v>
      </c>
      <c r="C451" s="125" t="s">
        <v>3309</v>
      </c>
      <c r="D451" s="125" t="s">
        <v>3663</v>
      </c>
      <c r="E451" s="476"/>
      <c r="F451" s="502">
        <v>20000000</v>
      </c>
      <c r="G451" s="125"/>
    </row>
    <row r="452" spans="1:7" ht="31.5" x14ac:dyDescent="0.25">
      <c r="A452" s="125">
        <v>204</v>
      </c>
      <c r="B452" s="192" t="s">
        <v>3664</v>
      </c>
      <c r="C452" s="125" t="s">
        <v>3309</v>
      </c>
      <c r="D452" s="125" t="s">
        <v>3663</v>
      </c>
      <c r="E452" s="476"/>
      <c r="F452" s="502">
        <v>20000000</v>
      </c>
      <c r="G452" s="125"/>
    </row>
    <row r="453" spans="1:7" ht="31.5" x14ac:dyDescent="0.25">
      <c r="A453" s="125">
        <v>205</v>
      </c>
      <c r="B453" s="192" t="s">
        <v>3665</v>
      </c>
      <c r="C453" s="125" t="s">
        <v>3309</v>
      </c>
      <c r="D453" s="125" t="s">
        <v>3663</v>
      </c>
      <c r="E453" s="476"/>
      <c r="F453" s="502">
        <v>20000000</v>
      </c>
      <c r="G453" s="125"/>
    </row>
    <row r="454" spans="1:7" ht="31.5" x14ac:dyDescent="0.25">
      <c r="A454" s="125">
        <v>206</v>
      </c>
      <c r="B454" s="192" t="s">
        <v>3666</v>
      </c>
      <c r="C454" s="125" t="s">
        <v>3309</v>
      </c>
      <c r="D454" s="125" t="s">
        <v>3663</v>
      </c>
      <c r="E454" s="476"/>
      <c r="F454" s="502">
        <v>20000000</v>
      </c>
      <c r="G454" s="125"/>
    </row>
    <row r="455" spans="1:7" ht="31.5" x14ac:dyDescent="0.25">
      <c r="A455" s="125">
        <v>207</v>
      </c>
      <c r="B455" s="192" t="s">
        <v>3667</v>
      </c>
      <c r="C455" s="125" t="s">
        <v>3309</v>
      </c>
      <c r="D455" s="125" t="s">
        <v>3663</v>
      </c>
      <c r="E455" s="476"/>
      <c r="F455" s="502">
        <v>20000000</v>
      </c>
      <c r="G455" s="125"/>
    </row>
    <row r="456" spans="1:7" ht="31.5" x14ac:dyDescent="0.25">
      <c r="A456" s="125">
        <v>208</v>
      </c>
      <c r="B456" s="192" t="s">
        <v>3668</v>
      </c>
      <c r="C456" s="125" t="s">
        <v>3309</v>
      </c>
      <c r="D456" s="125" t="s">
        <v>3663</v>
      </c>
      <c r="E456" s="476"/>
      <c r="F456" s="502">
        <v>20000000</v>
      </c>
      <c r="G456" s="125"/>
    </row>
    <row r="457" spans="1:7" ht="15.75" x14ac:dyDescent="0.25">
      <c r="A457" s="125">
        <v>209</v>
      </c>
      <c r="B457" s="192" t="s">
        <v>3669</v>
      </c>
      <c r="C457" s="125" t="s">
        <v>3148</v>
      </c>
      <c r="D457" s="125" t="s">
        <v>3670</v>
      </c>
      <c r="E457" s="476"/>
      <c r="F457" s="502">
        <v>20000000</v>
      </c>
      <c r="G457" s="125"/>
    </row>
    <row r="458" spans="1:7" ht="31.5" x14ac:dyDescent="0.25">
      <c r="A458" s="125">
        <v>210</v>
      </c>
      <c r="B458" s="192" t="s">
        <v>3671</v>
      </c>
      <c r="C458" s="125" t="s">
        <v>3522</v>
      </c>
      <c r="D458" s="125" t="s">
        <v>3670</v>
      </c>
      <c r="E458" s="476">
        <v>40000000</v>
      </c>
      <c r="F458" s="476"/>
      <c r="G458" s="125"/>
    </row>
    <row r="459" spans="1:7" ht="31.5" x14ac:dyDescent="0.25">
      <c r="A459" s="125">
        <v>211</v>
      </c>
      <c r="B459" s="192" t="s">
        <v>3672</v>
      </c>
      <c r="C459" s="125" t="s">
        <v>3309</v>
      </c>
      <c r="D459" s="125" t="s">
        <v>3670</v>
      </c>
      <c r="E459" s="476">
        <v>40000000</v>
      </c>
      <c r="F459" s="476"/>
      <c r="G459" s="125"/>
    </row>
    <row r="460" spans="1:7" ht="31.5" x14ac:dyDescent="0.25">
      <c r="A460" s="125">
        <v>212</v>
      </c>
      <c r="B460" s="192" t="s">
        <v>3673</v>
      </c>
      <c r="C460" s="125" t="s">
        <v>3309</v>
      </c>
      <c r="D460" s="125" t="s">
        <v>3670</v>
      </c>
      <c r="E460" s="476"/>
      <c r="F460" s="502">
        <v>20000000</v>
      </c>
      <c r="G460" s="125"/>
    </row>
    <row r="461" spans="1:7" ht="31.5" x14ac:dyDescent="0.25">
      <c r="A461" s="125">
        <v>213</v>
      </c>
      <c r="B461" s="192" t="s">
        <v>3674</v>
      </c>
      <c r="C461" s="125" t="s">
        <v>3309</v>
      </c>
      <c r="D461" s="125" t="s">
        <v>3675</v>
      </c>
      <c r="E461" s="476"/>
      <c r="F461" s="502">
        <v>20000000</v>
      </c>
      <c r="G461" s="125"/>
    </row>
    <row r="462" spans="1:7" ht="31.5" x14ac:dyDescent="0.25">
      <c r="A462" s="125">
        <v>214</v>
      </c>
      <c r="B462" s="192" t="s">
        <v>1820</v>
      </c>
      <c r="C462" s="125" t="s">
        <v>3522</v>
      </c>
      <c r="D462" s="125" t="s">
        <v>3675</v>
      </c>
      <c r="E462" s="476">
        <v>40000000</v>
      </c>
      <c r="F462" s="476"/>
      <c r="G462" s="125"/>
    </row>
    <row r="463" spans="1:7" ht="31.5" x14ac:dyDescent="0.25">
      <c r="A463" s="125">
        <v>215</v>
      </c>
      <c r="B463" s="192" t="s">
        <v>3676</v>
      </c>
      <c r="C463" s="125" t="s">
        <v>3309</v>
      </c>
      <c r="D463" s="125" t="s">
        <v>3677</v>
      </c>
      <c r="E463" s="476"/>
      <c r="F463" s="502">
        <v>20000000</v>
      </c>
      <c r="G463" s="125"/>
    </row>
    <row r="464" spans="1:7" ht="31.5" x14ac:dyDescent="0.25">
      <c r="A464" s="125">
        <v>216</v>
      </c>
      <c r="B464" s="192" t="s">
        <v>3678</v>
      </c>
      <c r="C464" s="125" t="s">
        <v>3309</v>
      </c>
      <c r="D464" s="125" t="s">
        <v>3677</v>
      </c>
      <c r="E464" s="476"/>
      <c r="F464" s="502">
        <v>20000000</v>
      </c>
      <c r="G464" s="125"/>
    </row>
    <row r="465" spans="1:7" ht="31.5" x14ac:dyDescent="0.25">
      <c r="A465" s="125">
        <v>217</v>
      </c>
      <c r="B465" s="192" t="s">
        <v>3679</v>
      </c>
      <c r="C465" s="125" t="s">
        <v>3309</v>
      </c>
      <c r="D465" s="125" t="s">
        <v>3677</v>
      </c>
      <c r="E465" s="476"/>
      <c r="F465" s="502">
        <v>20000000</v>
      </c>
      <c r="G465" s="125"/>
    </row>
    <row r="466" spans="1:7" ht="31.5" x14ac:dyDescent="0.25">
      <c r="A466" s="125">
        <v>218</v>
      </c>
      <c r="B466" s="192" t="s">
        <v>3680</v>
      </c>
      <c r="C466" s="125" t="s">
        <v>3309</v>
      </c>
      <c r="D466" s="125" t="s">
        <v>3677</v>
      </c>
      <c r="E466" s="476"/>
      <c r="F466" s="502">
        <v>20000000</v>
      </c>
      <c r="G466" s="125"/>
    </row>
    <row r="467" spans="1:7" ht="31.5" x14ac:dyDescent="0.25">
      <c r="A467" s="125">
        <v>219</v>
      </c>
      <c r="B467" s="192" t="s">
        <v>3681</v>
      </c>
      <c r="C467" s="125" t="s">
        <v>3309</v>
      </c>
      <c r="D467" s="125" t="s">
        <v>3677</v>
      </c>
      <c r="E467" s="476"/>
      <c r="F467" s="502">
        <v>20000000</v>
      </c>
      <c r="G467" s="125"/>
    </row>
    <row r="468" spans="1:7" ht="31.5" x14ac:dyDescent="0.25">
      <c r="A468" s="125">
        <v>220</v>
      </c>
      <c r="B468" s="192" t="s">
        <v>3682</v>
      </c>
      <c r="C468" s="125" t="s">
        <v>3309</v>
      </c>
      <c r="D468" s="125" t="s">
        <v>3677</v>
      </c>
      <c r="E468" s="476"/>
      <c r="F468" s="502">
        <v>20000000</v>
      </c>
      <c r="G468" s="125"/>
    </row>
    <row r="469" spans="1:7" ht="31.5" x14ac:dyDescent="0.25">
      <c r="A469" s="125">
        <v>221</v>
      </c>
      <c r="B469" s="192" t="s">
        <v>3683</v>
      </c>
      <c r="C469" s="125" t="s">
        <v>3516</v>
      </c>
      <c r="D469" s="125" t="s">
        <v>3684</v>
      </c>
      <c r="E469" s="476">
        <v>40000000</v>
      </c>
      <c r="F469" s="476"/>
      <c r="G469" s="125"/>
    </row>
    <row r="470" spans="1:7" ht="15.75" x14ac:dyDescent="0.25">
      <c r="A470" s="125">
        <v>222</v>
      </c>
      <c r="B470" s="192" t="s">
        <v>3685</v>
      </c>
      <c r="C470" s="125" t="s">
        <v>1957</v>
      </c>
      <c r="D470" s="125" t="s">
        <v>3686</v>
      </c>
      <c r="E470" s="476"/>
      <c r="F470" s="502">
        <v>20000000</v>
      </c>
      <c r="G470" s="125"/>
    </row>
    <row r="471" spans="1:7" ht="31.5" x14ac:dyDescent="0.25">
      <c r="A471" s="125">
        <v>223</v>
      </c>
      <c r="B471" s="192" t="s">
        <v>3687</v>
      </c>
      <c r="C471" s="125" t="s">
        <v>3309</v>
      </c>
      <c r="D471" s="125" t="s">
        <v>3686</v>
      </c>
      <c r="E471" s="476"/>
      <c r="F471" s="502">
        <v>20000000</v>
      </c>
      <c r="G471" s="125"/>
    </row>
    <row r="472" spans="1:7" ht="31.5" x14ac:dyDescent="0.25">
      <c r="A472" s="125">
        <v>224</v>
      </c>
      <c r="B472" s="192" t="s">
        <v>3688</v>
      </c>
      <c r="C472" s="125" t="s">
        <v>3520</v>
      </c>
      <c r="D472" s="125" t="s">
        <v>3686</v>
      </c>
      <c r="E472" s="476"/>
      <c r="F472" s="502">
        <v>20000000</v>
      </c>
      <c r="G472" s="125"/>
    </row>
    <row r="473" spans="1:7" ht="31.5" x14ac:dyDescent="0.25">
      <c r="A473" s="125">
        <v>225</v>
      </c>
      <c r="B473" s="192" t="s">
        <v>3689</v>
      </c>
      <c r="C473" s="125" t="s">
        <v>3520</v>
      </c>
      <c r="D473" s="125" t="s">
        <v>3686</v>
      </c>
      <c r="E473" s="476"/>
      <c r="F473" s="502">
        <v>20000000</v>
      </c>
      <c r="G473" s="125"/>
    </row>
    <row r="474" spans="1:7" ht="31.5" x14ac:dyDescent="0.25">
      <c r="A474" s="125">
        <v>226</v>
      </c>
      <c r="B474" s="192" t="s">
        <v>3690</v>
      </c>
      <c r="C474" s="125" t="s">
        <v>3309</v>
      </c>
      <c r="D474" s="125" t="s">
        <v>3686</v>
      </c>
      <c r="E474" s="476"/>
      <c r="F474" s="502">
        <v>20000000</v>
      </c>
      <c r="G474" s="125"/>
    </row>
    <row r="475" spans="1:7" ht="31.5" x14ac:dyDescent="0.25">
      <c r="A475" s="125">
        <v>227</v>
      </c>
      <c r="B475" s="192" t="s">
        <v>3691</v>
      </c>
      <c r="C475" s="125" t="s">
        <v>3309</v>
      </c>
      <c r="D475" s="125" t="s">
        <v>3686</v>
      </c>
      <c r="E475" s="476"/>
      <c r="F475" s="502">
        <v>20000000</v>
      </c>
      <c r="G475" s="125"/>
    </row>
    <row r="476" spans="1:7" ht="31.5" x14ac:dyDescent="0.25">
      <c r="A476" s="125">
        <v>228</v>
      </c>
      <c r="B476" s="192" t="s">
        <v>3692</v>
      </c>
      <c r="C476" s="125" t="s">
        <v>3309</v>
      </c>
      <c r="D476" s="125" t="s">
        <v>3686</v>
      </c>
      <c r="E476" s="476"/>
      <c r="F476" s="502">
        <v>20000000</v>
      </c>
      <c r="G476" s="125"/>
    </row>
    <row r="477" spans="1:7" ht="31.5" x14ac:dyDescent="0.25">
      <c r="A477" s="125">
        <v>229</v>
      </c>
      <c r="B477" s="192" t="s">
        <v>3693</v>
      </c>
      <c r="C477" s="125" t="s">
        <v>3309</v>
      </c>
      <c r="D477" s="125" t="s">
        <v>3694</v>
      </c>
      <c r="E477" s="476">
        <v>40000000</v>
      </c>
      <c r="F477" s="476"/>
      <c r="G477" s="125"/>
    </row>
    <row r="478" spans="1:7" ht="31.5" x14ac:dyDescent="0.25">
      <c r="A478" s="125">
        <v>230</v>
      </c>
      <c r="B478" s="192" t="s">
        <v>3695</v>
      </c>
      <c r="C478" s="125" t="s">
        <v>3309</v>
      </c>
      <c r="D478" s="125" t="s">
        <v>3694</v>
      </c>
      <c r="E478" s="476"/>
      <c r="F478" s="502">
        <v>20000000</v>
      </c>
      <c r="G478" s="125"/>
    </row>
    <row r="479" spans="1:7" ht="31.5" x14ac:dyDescent="0.25">
      <c r="A479" s="125">
        <v>231</v>
      </c>
      <c r="B479" s="192" t="s">
        <v>3696</v>
      </c>
      <c r="C479" s="125" t="s">
        <v>3520</v>
      </c>
      <c r="D479" s="125" t="s">
        <v>3694</v>
      </c>
      <c r="E479" s="476">
        <v>40000000</v>
      </c>
      <c r="F479" s="476"/>
      <c r="G479" s="125"/>
    </row>
    <row r="480" spans="1:7" ht="31.5" x14ac:dyDescent="0.25">
      <c r="A480" s="125">
        <v>232</v>
      </c>
      <c r="B480" s="192" t="s">
        <v>3697</v>
      </c>
      <c r="C480" s="125" t="s">
        <v>3309</v>
      </c>
      <c r="D480" s="125" t="s">
        <v>3694</v>
      </c>
      <c r="E480" s="476">
        <v>40000000</v>
      </c>
      <c r="F480" s="476"/>
      <c r="G480" s="125"/>
    </row>
    <row r="481" spans="1:7" ht="31.5" x14ac:dyDescent="0.25">
      <c r="A481" s="125">
        <v>233</v>
      </c>
      <c r="B481" s="192" t="s">
        <v>3698</v>
      </c>
      <c r="C481" s="125" t="s">
        <v>3520</v>
      </c>
      <c r="D481" s="125" t="s">
        <v>3694</v>
      </c>
      <c r="E481" s="476"/>
      <c r="F481" s="502">
        <v>20000000</v>
      </c>
      <c r="G481" s="125"/>
    </row>
    <row r="482" spans="1:7" ht="31.5" x14ac:dyDescent="0.25">
      <c r="A482" s="125">
        <v>234</v>
      </c>
      <c r="B482" s="192" t="s">
        <v>3699</v>
      </c>
      <c r="C482" s="125" t="s">
        <v>3309</v>
      </c>
      <c r="D482" s="125" t="s">
        <v>3675</v>
      </c>
      <c r="E482" s="476">
        <v>40000000</v>
      </c>
      <c r="F482" s="476"/>
      <c r="G482" s="125"/>
    </row>
    <row r="483" spans="1:7" ht="31.5" x14ac:dyDescent="0.25">
      <c r="A483" s="125">
        <v>235</v>
      </c>
      <c r="B483" s="192" t="s">
        <v>3700</v>
      </c>
      <c r="C483" s="125" t="s">
        <v>3516</v>
      </c>
      <c r="D483" s="125" t="s">
        <v>3675</v>
      </c>
      <c r="E483" s="500"/>
      <c r="F483" s="502">
        <v>20000000</v>
      </c>
      <c r="G483" s="125"/>
    </row>
    <row r="484" spans="1:7" ht="31.5" x14ac:dyDescent="0.25">
      <c r="A484" s="125">
        <v>236</v>
      </c>
      <c r="B484" s="192" t="s">
        <v>3701</v>
      </c>
      <c r="C484" s="125" t="s">
        <v>3516</v>
      </c>
      <c r="D484" s="125" t="s">
        <v>3677</v>
      </c>
      <c r="E484" s="476"/>
      <c r="F484" s="502">
        <v>20000000</v>
      </c>
      <c r="G484" s="125"/>
    </row>
    <row r="485" spans="1:7" ht="31.5" x14ac:dyDescent="0.25">
      <c r="A485" s="125">
        <v>237</v>
      </c>
      <c r="B485" s="192" t="s">
        <v>3702</v>
      </c>
      <c r="C485" s="125" t="s">
        <v>3309</v>
      </c>
      <c r="D485" s="125" t="s">
        <v>3686</v>
      </c>
      <c r="E485" s="476"/>
      <c r="F485" s="502">
        <v>20000000</v>
      </c>
      <c r="G485" s="125"/>
    </row>
    <row r="486" spans="1:7" ht="31.5" x14ac:dyDescent="0.25">
      <c r="A486" s="125">
        <v>238</v>
      </c>
      <c r="B486" s="192" t="s">
        <v>3703</v>
      </c>
      <c r="C486" s="125" t="s">
        <v>3520</v>
      </c>
      <c r="D486" s="125" t="s">
        <v>3675</v>
      </c>
      <c r="E486" s="17"/>
      <c r="F486" s="502">
        <v>20000000</v>
      </c>
      <c r="G486" s="125" t="s">
        <v>1914</v>
      </c>
    </row>
    <row r="487" spans="1:7" ht="31.5" x14ac:dyDescent="0.25">
      <c r="A487" s="125">
        <v>239</v>
      </c>
      <c r="B487" s="192" t="s">
        <v>3704</v>
      </c>
      <c r="C487" s="125" t="s">
        <v>3522</v>
      </c>
      <c r="D487" s="125" t="s">
        <v>3675</v>
      </c>
      <c r="E487" s="125"/>
      <c r="F487" s="502">
        <v>20000000</v>
      </c>
      <c r="G487" s="125" t="s">
        <v>1914</v>
      </c>
    </row>
    <row r="488" spans="1:7" ht="31.5" x14ac:dyDescent="0.25">
      <c r="A488" s="125">
        <v>240</v>
      </c>
      <c r="B488" s="192" t="s">
        <v>3705</v>
      </c>
      <c r="C488" s="125" t="s">
        <v>3516</v>
      </c>
      <c r="D488" s="125" t="s">
        <v>3686</v>
      </c>
      <c r="E488" s="125"/>
      <c r="F488" s="502">
        <v>20000000</v>
      </c>
      <c r="G488" s="125" t="s">
        <v>1914</v>
      </c>
    </row>
    <row r="489" spans="1:7" ht="31.5" x14ac:dyDescent="0.25">
      <c r="A489" s="125">
        <v>241</v>
      </c>
      <c r="B489" s="192" t="s">
        <v>3706</v>
      </c>
      <c r="C489" s="125" t="s">
        <v>3309</v>
      </c>
      <c r="D489" s="125" t="s">
        <v>3694</v>
      </c>
      <c r="E489" s="125"/>
      <c r="F489" s="502">
        <v>20000000</v>
      </c>
      <c r="G489" s="125" t="s">
        <v>1914</v>
      </c>
    </row>
    <row r="490" spans="1:7" ht="31.5" x14ac:dyDescent="0.25">
      <c r="A490" s="125">
        <v>242</v>
      </c>
      <c r="B490" s="192" t="s">
        <v>3707</v>
      </c>
      <c r="C490" s="125" t="s">
        <v>3520</v>
      </c>
      <c r="D490" s="125" t="s">
        <v>3694</v>
      </c>
      <c r="E490" s="125"/>
      <c r="F490" s="502">
        <v>20000000</v>
      </c>
      <c r="G490" s="125" t="s">
        <v>1914</v>
      </c>
    </row>
    <row r="491" spans="1:7" ht="31.5" x14ac:dyDescent="0.25">
      <c r="A491" s="125">
        <v>243</v>
      </c>
      <c r="B491" s="192" t="s">
        <v>3708</v>
      </c>
      <c r="C491" s="125" t="s">
        <v>3520</v>
      </c>
      <c r="D491" s="125" t="s">
        <v>3694</v>
      </c>
      <c r="E491" s="125"/>
      <c r="F491" s="502">
        <v>20000000</v>
      </c>
      <c r="G491" s="125" t="s">
        <v>1914</v>
      </c>
    </row>
    <row r="492" spans="1:7" ht="15.75" x14ac:dyDescent="0.25">
      <c r="A492" s="36" t="s">
        <v>1334</v>
      </c>
      <c r="B492" s="198" t="s">
        <v>3233</v>
      </c>
      <c r="C492" s="36"/>
      <c r="D492" s="36"/>
      <c r="E492" s="37">
        <f>SUM(E493:E578)</f>
        <v>1720000000</v>
      </c>
      <c r="F492" s="37">
        <f>SUM(F493:F578)</f>
        <v>860000000</v>
      </c>
      <c r="G492" s="37"/>
    </row>
    <row r="493" spans="1:7" ht="15.75" x14ac:dyDescent="0.25">
      <c r="A493" s="131">
        <v>244</v>
      </c>
      <c r="B493" s="503" t="s">
        <v>3709</v>
      </c>
      <c r="C493" s="479" t="s">
        <v>1957</v>
      </c>
      <c r="D493" s="479" t="s">
        <v>3710</v>
      </c>
      <c r="E493" s="476">
        <v>40000000</v>
      </c>
      <c r="F493" s="504"/>
      <c r="G493" s="131"/>
    </row>
    <row r="494" spans="1:7" ht="15.75" x14ac:dyDescent="0.25">
      <c r="A494" s="131">
        <v>245</v>
      </c>
      <c r="B494" s="503" t="s">
        <v>3711</v>
      </c>
      <c r="C494" s="479" t="s">
        <v>3712</v>
      </c>
      <c r="D494" s="479" t="s">
        <v>3713</v>
      </c>
      <c r="E494" s="476">
        <v>40000000</v>
      </c>
      <c r="F494" s="504"/>
      <c r="G494" s="131"/>
    </row>
    <row r="495" spans="1:7" ht="15.75" x14ac:dyDescent="0.25">
      <c r="A495" s="131">
        <v>246</v>
      </c>
      <c r="B495" s="503" t="s">
        <v>3714</v>
      </c>
      <c r="C495" s="479" t="s">
        <v>3712</v>
      </c>
      <c r="D495" s="479" t="s">
        <v>3713</v>
      </c>
      <c r="E495" s="476">
        <v>40000000</v>
      </c>
      <c r="F495" s="504"/>
      <c r="G495" s="131"/>
    </row>
    <row r="496" spans="1:7" ht="15.75" x14ac:dyDescent="0.25">
      <c r="A496" s="131">
        <v>247</v>
      </c>
      <c r="B496" s="503" t="s">
        <v>3715</v>
      </c>
      <c r="C496" s="479" t="s">
        <v>3712</v>
      </c>
      <c r="D496" s="479" t="s">
        <v>3713</v>
      </c>
      <c r="E496" s="476">
        <v>40000000</v>
      </c>
      <c r="F496" s="504"/>
      <c r="G496" s="131"/>
    </row>
    <row r="497" spans="1:7" ht="15.75" x14ac:dyDescent="0.25">
      <c r="A497" s="131">
        <v>248</v>
      </c>
      <c r="B497" s="503" t="s">
        <v>3716</v>
      </c>
      <c r="C497" s="479" t="s">
        <v>3712</v>
      </c>
      <c r="D497" s="479" t="s">
        <v>3717</v>
      </c>
      <c r="E497" s="476">
        <v>40000000</v>
      </c>
      <c r="F497" s="504"/>
      <c r="G497" s="131"/>
    </row>
    <row r="498" spans="1:7" ht="15.75" x14ac:dyDescent="0.25">
      <c r="A498" s="131">
        <v>249</v>
      </c>
      <c r="B498" s="503" t="s">
        <v>3718</v>
      </c>
      <c r="C498" s="479" t="s">
        <v>3712</v>
      </c>
      <c r="D498" s="479" t="s">
        <v>3717</v>
      </c>
      <c r="E498" s="476">
        <v>40000000</v>
      </c>
      <c r="F498" s="504"/>
      <c r="G498" s="131"/>
    </row>
    <row r="499" spans="1:7" ht="20.25" customHeight="1" x14ac:dyDescent="0.25">
      <c r="A499" s="131">
        <v>250</v>
      </c>
      <c r="B499" s="503" t="s">
        <v>3719</v>
      </c>
      <c r="C499" s="479" t="s">
        <v>1922</v>
      </c>
      <c r="D499" s="479" t="s">
        <v>3720</v>
      </c>
      <c r="E499" s="476">
        <v>40000000</v>
      </c>
      <c r="F499" s="504"/>
      <c r="G499" s="125" t="s">
        <v>1914</v>
      </c>
    </row>
    <row r="500" spans="1:7" ht="21" customHeight="1" x14ac:dyDescent="0.25">
      <c r="A500" s="131">
        <v>251</v>
      </c>
      <c r="B500" s="503" t="s">
        <v>3721</v>
      </c>
      <c r="C500" s="479" t="s">
        <v>1924</v>
      </c>
      <c r="D500" s="479" t="s">
        <v>3720</v>
      </c>
      <c r="E500" s="476">
        <v>40000000</v>
      </c>
      <c r="F500" s="504"/>
      <c r="G500" s="131"/>
    </row>
    <row r="501" spans="1:7" ht="15.75" x14ac:dyDescent="0.25">
      <c r="A501" s="131">
        <v>252</v>
      </c>
      <c r="B501" s="503" t="s">
        <v>3722</v>
      </c>
      <c r="C501" s="479" t="s">
        <v>3712</v>
      </c>
      <c r="D501" s="479" t="s">
        <v>3720</v>
      </c>
      <c r="E501" s="476">
        <v>40000000</v>
      </c>
      <c r="F501" s="504"/>
      <c r="G501" s="131"/>
    </row>
    <row r="502" spans="1:7" ht="15.75" x14ac:dyDescent="0.25">
      <c r="A502" s="131">
        <v>253</v>
      </c>
      <c r="B502" s="503" t="s">
        <v>3723</v>
      </c>
      <c r="C502" s="479" t="s">
        <v>3712</v>
      </c>
      <c r="D502" s="479" t="s">
        <v>3720</v>
      </c>
      <c r="E502" s="476">
        <v>40000000</v>
      </c>
      <c r="F502" s="504"/>
      <c r="G502" s="131"/>
    </row>
    <row r="503" spans="1:7" ht="15.75" x14ac:dyDescent="0.25">
      <c r="A503" s="131">
        <v>254</v>
      </c>
      <c r="B503" s="503" t="s">
        <v>3724</v>
      </c>
      <c r="C503" s="479" t="s">
        <v>3712</v>
      </c>
      <c r="D503" s="479" t="s">
        <v>3720</v>
      </c>
      <c r="E503" s="476">
        <v>40000000</v>
      </c>
      <c r="F503" s="504"/>
      <c r="G503" s="131"/>
    </row>
    <row r="504" spans="1:7" ht="15.75" x14ac:dyDescent="0.25">
      <c r="A504" s="131">
        <v>255</v>
      </c>
      <c r="B504" s="503" t="s">
        <v>3725</v>
      </c>
      <c r="C504" s="479" t="s">
        <v>3712</v>
      </c>
      <c r="D504" s="479" t="s">
        <v>3720</v>
      </c>
      <c r="E504" s="476">
        <v>40000000</v>
      </c>
      <c r="F504" s="504"/>
      <c r="G504" s="131"/>
    </row>
    <row r="505" spans="1:7" ht="15.75" x14ac:dyDescent="0.25">
      <c r="A505" s="131">
        <v>256</v>
      </c>
      <c r="B505" s="505" t="s">
        <v>3726</v>
      </c>
      <c r="C505" s="479" t="s">
        <v>3712</v>
      </c>
      <c r="D505" s="479" t="s">
        <v>3720</v>
      </c>
      <c r="E505" s="476">
        <v>40000000</v>
      </c>
      <c r="F505" s="479"/>
      <c r="G505" s="131"/>
    </row>
    <row r="506" spans="1:7" ht="15.75" x14ac:dyDescent="0.25">
      <c r="A506" s="131">
        <v>257</v>
      </c>
      <c r="B506" s="505" t="s">
        <v>3727</v>
      </c>
      <c r="C506" s="479" t="s">
        <v>3712</v>
      </c>
      <c r="D506" s="479" t="s">
        <v>3720</v>
      </c>
      <c r="E506" s="513"/>
      <c r="F506" s="502">
        <v>20000000</v>
      </c>
      <c r="G506" s="131"/>
    </row>
    <row r="507" spans="1:7" ht="15.75" x14ac:dyDescent="0.25">
      <c r="A507" s="131">
        <v>258</v>
      </c>
      <c r="B507" s="505" t="s">
        <v>3728</v>
      </c>
      <c r="C507" s="479" t="s">
        <v>3712</v>
      </c>
      <c r="D507" s="479" t="s">
        <v>3720</v>
      </c>
      <c r="E507" s="513"/>
      <c r="F507" s="502">
        <v>20000000</v>
      </c>
      <c r="G507" s="131"/>
    </row>
    <row r="508" spans="1:7" ht="15.75" x14ac:dyDescent="0.25">
      <c r="A508" s="131">
        <v>259</v>
      </c>
      <c r="B508" s="505" t="s">
        <v>3729</v>
      </c>
      <c r="C508" s="479" t="s">
        <v>3712</v>
      </c>
      <c r="D508" s="479" t="s">
        <v>3720</v>
      </c>
      <c r="E508" s="476">
        <v>40000000</v>
      </c>
      <c r="F508" s="479"/>
      <c r="G508" s="131"/>
    </row>
    <row r="509" spans="1:7" ht="15.75" x14ac:dyDescent="0.25">
      <c r="A509" s="131">
        <v>260</v>
      </c>
      <c r="B509" s="505" t="s">
        <v>3730</v>
      </c>
      <c r="C509" s="479" t="s">
        <v>3712</v>
      </c>
      <c r="D509" s="479" t="s">
        <v>3720</v>
      </c>
      <c r="E509" s="513"/>
      <c r="F509" s="502">
        <v>20000000</v>
      </c>
      <c r="G509" s="131"/>
    </row>
    <row r="510" spans="1:7" ht="15.75" x14ac:dyDescent="0.25">
      <c r="A510" s="131">
        <v>261</v>
      </c>
      <c r="B510" s="503" t="s">
        <v>3731</v>
      </c>
      <c r="C510" s="479" t="s">
        <v>3712</v>
      </c>
      <c r="D510" s="479" t="s">
        <v>3720</v>
      </c>
      <c r="E510" s="476">
        <v>40000000</v>
      </c>
      <c r="F510" s="504"/>
      <c r="G510" s="131"/>
    </row>
    <row r="511" spans="1:7" ht="15.75" x14ac:dyDescent="0.25">
      <c r="A511" s="131">
        <v>262</v>
      </c>
      <c r="B511" s="503" t="s">
        <v>3732</v>
      </c>
      <c r="C511" s="479" t="s">
        <v>3712</v>
      </c>
      <c r="D511" s="479" t="s">
        <v>3720</v>
      </c>
      <c r="E511" s="513"/>
      <c r="F511" s="502">
        <v>20000000</v>
      </c>
      <c r="G511" s="131"/>
    </row>
    <row r="512" spans="1:7" ht="15.75" x14ac:dyDescent="0.25">
      <c r="A512" s="131">
        <v>263</v>
      </c>
      <c r="B512" s="503" t="s">
        <v>3733</v>
      </c>
      <c r="C512" s="479" t="s">
        <v>3712</v>
      </c>
      <c r="D512" s="479" t="s">
        <v>3720</v>
      </c>
      <c r="E512" s="476">
        <v>40000000</v>
      </c>
      <c r="F512" s="504"/>
      <c r="G512" s="131"/>
    </row>
    <row r="513" spans="1:7" ht="15.75" x14ac:dyDescent="0.25">
      <c r="A513" s="131">
        <v>264</v>
      </c>
      <c r="B513" s="503" t="s">
        <v>3734</v>
      </c>
      <c r="C513" s="479" t="s">
        <v>3712</v>
      </c>
      <c r="D513" s="479" t="s">
        <v>3720</v>
      </c>
      <c r="E513" s="513"/>
      <c r="F513" s="502">
        <v>20000000</v>
      </c>
      <c r="G513" s="131"/>
    </row>
    <row r="514" spans="1:7" ht="15.75" x14ac:dyDescent="0.25">
      <c r="A514" s="131">
        <v>265</v>
      </c>
      <c r="B514" s="503" t="s">
        <v>3735</v>
      </c>
      <c r="C514" s="479" t="s">
        <v>3712</v>
      </c>
      <c r="D514" s="479" t="s">
        <v>3720</v>
      </c>
      <c r="E514" s="476">
        <v>40000000</v>
      </c>
      <c r="F514" s="504"/>
      <c r="G514" s="131"/>
    </row>
    <row r="515" spans="1:7" ht="15.75" x14ac:dyDescent="0.25">
      <c r="A515" s="131">
        <v>266</v>
      </c>
      <c r="B515" s="503" t="s">
        <v>3736</v>
      </c>
      <c r="C515" s="479" t="s">
        <v>3712</v>
      </c>
      <c r="D515" s="479" t="s">
        <v>3720</v>
      </c>
      <c r="E515" s="513"/>
      <c r="F515" s="502">
        <v>20000000</v>
      </c>
      <c r="G515" s="131"/>
    </row>
    <row r="516" spans="1:7" ht="15.75" x14ac:dyDescent="0.25">
      <c r="A516" s="131">
        <v>267</v>
      </c>
      <c r="B516" s="503" t="s">
        <v>3737</v>
      </c>
      <c r="C516" s="479" t="s">
        <v>3712</v>
      </c>
      <c r="D516" s="479" t="s">
        <v>3738</v>
      </c>
      <c r="E516" s="513"/>
      <c r="F516" s="502">
        <v>20000000</v>
      </c>
      <c r="G516" s="131"/>
    </row>
    <row r="517" spans="1:7" ht="15.75" x14ac:dyDescent="0.25">
      <c r="A517" s="131">
        <v>268</v>
      </c>
      <c r="B517" s="503" t="s">
        <v>3739</v>
      </c>
      <c r="C517" s="479" t="s">
        <v>3712</v>
      </c>
      <c r="D517" s="479" t="s">
        <v>3710</v>
      </c>
      <c r="E517" s="476">
        <v>40000000</v>
      </c>
      <c r="F517" s="479"/>
      <c r="G517" s="131"/>
    </row>
    <row r="518" spans="1:7" ht="15.75" x14ac:dyDescent="0.25">
      <c r="A518" s="131">
        <v>269</v>
      </c>
      <c r="B518" s="503" t="s">
        <v>3740</v>
      </c>
      <c r="C518" s="479" t="s">
        <v>3712</v>
      </c>
      <c r="D518" s="479" t="s">
        <v>3710</v>
      </c>
      <c r="E518" s="476">
        <v>40000000</v>
      </c>
      <c r="F518" s="479"/>
      <c r="G518" s="131"/>
    </row>
    <row r="519" spans="1:7" ht="15.75" x14ac:dyDescent="0.25">
      <c r="A519" s="131">
        <v>270</v>
      </c>
      <c r="B519" s="503" t="s">
        <v>3741</v>
      </c>
      <c r="C519" s="479" t="s">
        <v>3712</v>
      </c>
      <c r="D519" s="479" t="s">
        <v>3710</v>
      </c>
      <c r="E519" s="476">
        <v>40000000</v>
      </c>
      <c r="F519" s="479"/>
      <c r="G519" s="131"/>
    </row>
    <row r="520" spans="1:7" ht="15.75" x14ac:dyDescent="0.25">
      <c r="A520" s="131">
        <v>271</v>
      </c>
      <c r="B520" s="503" t="s">
        <v>3742</v>
      </c>
      <c r="C520" s="479" t="s">
        <v>3712</v>
      </c>
      <c r="D520" s="479" t="s">
        <v>3710</v>
      </c>
      <c r="E520" s="476">
        <v>40000000</v>
      </c>
      <c r="F520" s="479"/>
      <c r="G520" s="131"/>
    </row>
    <row r="521" spans="1:7" ht="15.75" x14ac:dyDescent="0.25">
      <c r="A521" s="131">
        <v>272</v>
      </c>
      <c r="B521" s="503" t="s">
        <v>3743</v>
      </c>
      <c r="C521" s="479" t="s">
        <v>3712</v>
      </c>
      <c r="D521" s="479" t="s">
        <v>3710</v>
      </c>
      <c r="E521" s="504"/>
      <c r="F521" s="502">
        <v>20000000</v>
      </c>
      <c r="G521" s="131"/>
    </row>
    <row r="522" spans="1:7" ht="15.75" x14ac:dyDescent="0.25">
      <c r="A522" s="131">
        <v>273</v>
      </c>
      <c r="B522" s="503" t="s">
        <v>3744</v>
      </c>
      <c r="C522" s="479" t="s">
        <v>3712</v>
      </c>
      <c r="D522" s="479" t="s">
        <v>3710</v>
      </c>
      <c r="E522" s="504"/>
      <c r="F522" s="502">
        <v>20000000</v>
      </c>
      <c r="G522" s="131"/>
    </row>
    <row r="523" spans="1:7" ht="15.75" x14ac:dyDescent="0.25">
      <c r="A523" s="131">
        <v>274</v>
      </c>
      <c r="B523" s="503" t="s">
        <v>3745</v>
      </c>
      <c r="C523" s="479" t="s">
        <v>3712</v>
      </c>
      <c r="D523" s="479" t="s">
        <v>3710</v>
      </c>
      <c r="E523" s="479"/>
      <c r="F523" s="502">
        <v>20000000</v>
      </c>
      <c r="G523" s="131"/>
    </row>
    <row r="524" spans="1:7" ht="15.75" x14ac:dyDescent="0.25">
      <c r="A524" s="131">
        <v>275</v>
      </c>
      <c r="B524" s="503" t="s">
        <v>3746</v>
      </c>
      <c r="C524" s="479" t="s">
        <v>3712</v>
      </c>
      <c r="D524" s="479" t="s">
        <v>3710</v>
      </c>
      <c r="E524" s="479"/>
      <c r="F524" s="502">
        <v>20000000</v>
      </c>
      <c r="G524" s="131"/>
    </row>
    <row r="525" spans="1:7" ht="15.75" x14ac:dyDescent="0.25">
      <c r="A525" s="131">
        <v>276</v>
      </c>
      <c r="B525" s="503" t="s">
        <v>3747</v>
      </c>
      <c r="C525" s="479" t="s">
        <v>3712</v>
      </c>
      <c r="D525" s="479" t="s">
        <v>3710</v>
      </c>
      <c r="E525" s="479"/>
      <c r="F525" s="502">
        <v>20000000</v>
      </c>
      <c r="G525" s="131"/>
    </row>
    <row r="526" spans="1:7" ht="15.75" x14ac:dyDescent="0.25">
      <c r="A526" s="131">
        <v>277</v>
      </c>
      <c r="B526" s="503" t="s">
        <v>3748</v>
      </c>
      <c r="C526" s="479" t="s">
        <v>3712</v>
      </c>
      <c r="D526" s="479" t="s">
        <v>3710</v>
      </c>
      <c r="E526" s="479"/>
      <c r="F526" s="502">
        <v>20000000</v>
      </c>
      <c r="G526" s="131"/>
    </row>
    <row r="527" spans="1:7" ht="15.75" x14ac:dyDescent="0.25">
      <c r="A527" s="131">
        <v>278</v>
      </c>
      <c r="B527" s="503" t="s">
        <v>3749</v>
      </c>
      <c r="C527" s="479" t="s">
        <v>3712</v>
      </c>
      <c r="D527" s="479" t="s">
        <v>3710</v>
      </c>
      <c r="E527" s="504"/>
      <c r="F527" s="502">
        <v>20000000</v>
      </c>
      <c r="G527" s="131"/>
    </row>
    <row r="528" spans="1:7" ht="15.75" x14ac:dyDescent="0.25">
      <c r="A528" s="131">
        <v>279</v>
      </c>
      <c r="B528" s="505" t="s">
        <v>3750</v>
      </c>
      <c r="C528" s="479" t="s">
        <v>3712</v>
      </c>
      <c r="D528" s="479" t="s">
        <v>3710</v>
      </c>
      <c r="E528" s="476">
        <v>40000000</v>
      </c>
      <c r="F528" s="479"/>
      <c r="G528" s="131"/>
    </row>
    <row r="529" spans="1:7" ht="15.75" x14ac:dyDescent="0.25">
      <c r="A529" s="131">
        <v>280</v>
      </c>
      <c r="B529" s="505" t="s">
        <v>3751</v>
      </c>
      <c r="C529" s="479" t="s">
        <v>3712</v>
      </c>
      <c r="D529" s="479" t="s">
        <v>3713</v>
      </c>
      <c r="E529" s="476">
        <v>40000000</v>
      </c>
      <c r="F529" s="479"/>
      <c r="G529" s="131"/>
    </row>
    <row r="530" spans="1:7" ht="24" customHeight="1" x14ac:dyDescent="0.25">
      <c r="A530" s="131">
        <v>281</v>
      </c>
      <c r="B530" s="505" t="s">
        <v>3752</v>
      </c>
      <c r="C530" s="479" t="s">
        <v>1957</v>
      </c>
      <c r="D530" s="479" t="s">
        <v>3713</v>
      </c>
      <c r="E530" s="476">
        <v>40000000</v>
      </c>
      <c r="F530" s="479"/>
      <c r="G530" s="131"/>
    </row>
    <row r="531" spans="1:7" ht="15.75" x14ac:dyDescent="0.25">
      <c r="A531" s="131">
        <v>282</v>
      </c>
      <c r="B531" s="505" t="s">
        <v>3753</v>
      </c>
      <c r="C531" s="479" t="s">
        <v>3712</v>
      </c>
      <c r="D531" s="479" t="s">
        <v>3713</v>
      </c>
      <c r="E531" s="476">
        <v>40000000</v>
      </c>
      <c r="F531" s="479"/>
      <c r="G531" s="131"/>
    </row>
    <row r="532" spans="1:7" ht="15.75" x14ac:dyDescent="0.25">
      <c r="A532" s="131">
        <v>283</v>
      </c>
      <c r="B532" s="503" t="s">
        <v>3754</v>
      </c>
      <c r="C532" s="479" t="s">
        <v>3712</v>
      </c>
      <c r="D532" s="479" t="s">
        <v>3713</v>
      </c>
      <c r="E532" s="479"/>
      <c r="F532" s="502">
        <v>20000000</v>
      </c>
      <c r="G532" s="131"/>
    </row>
    <row r="533" spans="1:7" ht="15.75" x14ac:dyDescent="0.25">
      <c r="A533" s="131">
        <v>284</v>
      </c>
      <c r="B533" s="503" t="s">
        <v>3755</v>
      </c>
      <c r="C533" s="479" t="s">
        <v>3712</v>
      </c>
      <c r="D533" s="479" t="s">
        <v>3713</v>
      </c>
      <c r="E533" s="476">
        <v>40000000</v>
      </c>
      <c r="F533" s="504"/>
      <c r="G533" s="131"/>
    </row>
    <row r="534" spans="1:7" ht="15.75" x14ac:dyDescent="0.25">
      <c r="A534" s="131">
        <v>285</v>
      </c>
      <c r="B534" s="503" t="s">
        <v>3756</v>
      </c>
      <c r="C534" s="479" t="s">
        <v>3712</v>
      </c>
      <c r="D534" s="479" t="s">
        <v>3713</v>
      </c>
      <c r="E534" s="479"/>
      <c r="F534" s="502">
        <v>20000000</v>
      </c>
      <c r="G534" s="131"/>
    </row>
    <row r="535" spans="1:7" ht="15.75" x14ac:dyDescent="0.25">
      <c r="A535" s="131">
        <v>286</v>
      </c>
      <c r="B535" s="503" t="s">
        <v>3757</v>
      </c>
      <c r="C535" s="479" t="s">
        <v>3712</v>
      </c>
      <c r="D535" s="479" t="s">
        <v>3713</v>
      </c>
      <c r="E535" s="479"/>
      <c r="F535" s="502">
        <v>20000000</v>
      </c>
      <c r="G535" s="131"/>
    </row>
    <row r="536" spans="1:7" ht="15.75" x14ac:dyDescent="0.25">
      <c r="A536" s="131">
        <v>287</v>
      </c>
      <c r="B536" s="503" t="s">
        <v>3758</v>
      </c>
      <c r="C536" s="479" t="s">
        <v>3712</v>
      </c>
      <c r="D536" s="479" t="s">
        <v>3717</v>
      </c>
      <c r="E536" s="476">
        <v>40000000</v>
      </c>
      <c r="F536" s="479"/>
      <c r="G536" s="131"/>
    </row>
    <row r="537" spans="1:7" ht="15.75" x14ac:dyDescent="0.25">
      <c r="A537" s="131">
        <v>288</v>
      </c>
      <c r="B537" s="503" t="s">
        <v>3759</v>
      </c>
      <c r="C537" s="479" t="s">
        <v>3712</v>
      </c>
      <c r="D537" s="479" t="s">
        <v>3717</v>
      </c>
      <c r="E537" s="476">
        <v>40000000</v>
      </c>
      <c r="F537" s="479"/>
      <c r="G537" s="131"/>
    </row>
    <row r="538" spans="1:7" ht="23.25" customHeight="1" x14ac:dyDescent="0.25">
      <c r="A538" s="131">
        <v>289</v>
      </c>
      <c r="B538" s="503" t="s">
        <v>3760</v>
      </c>
      <c r="C538" s="479" t="s">
        <v>1957</v>
      </c>
      <c r="D538" s="479" t="s">
        <v>3717</v>
      </c>
      <c r="E538" s="476">
        <v>40000000</v>
      </c>
      <c r="F538" s="479"/>
      <c r="G538" s="131"/>
    </row>
    <row r="539" spans="1:7" ht="22.5" customHeight="1" x14ac:dyDescent="0.25">
      <c r="A539" s="131">
        <v>290</v>
      </c>
      <c r="B539" s="503" t="s">
        <v>3761</v>
      </c>
      <c r="C539" s="479" t="s">
        <v>3712</v>
      </c>
      <c r="D539" s="479" t="s">
        <v>3717</v>
      </c>
      <c r="E539" s="476">
        <v>40000000</v>
      </c>
      <c r="F539" s="479"/>
      <c r="G539" s="131"/>
    </row>
    <row r="540" spans="1:7" ht="26.25" customHeight="1" x14ac:dyDescent="0.25">
      <c r="A540" s="131">
        <v>291</v>
      </c>
      <c r="B540" s="503" t="s">
        <v>3762</v>
      </c>
      <c r="C540" s="479" t="s">
        <v>3712</v>
      </c>
      <c r="D540" s="479" t="s">
        <v>3717</v>
      </c>
      <c r="E540" s="476">
        <v>40000000</v>
      </c>
      <c r="F540" s="479"/>
      <c r="G540" s="131"/>
    </row>
    <row r="541" spans="1:7" ht="24" customHeight="1" x14ac:dyDescent="0.25">
      <c r="A541" s="131">
        <v>292</v>
      </c>
      <c r="B541" s="503" t="s">
        <v>3763</v>
      </c>
      <c r="C541" s="479" t="s">
        <v>1957</v>
      </c>
      <c r="D541" s="479" t="s">
        <v>3717</v>
      </c>
      <c r="E541" s="504"/>
      <c r="F541" s="502">
        <v>20000000</v>
      </c>
      <c r="G541" s="131"/>
    </row>
    <row r="542" spans="1:7" ht="24" customHeight="1" x14ac:dyDescent="0.25">
      <c r="A542" s="131">
        <v>293</v>
      </c>
      <c r="B542" s="503" t="s">
        <v>3764</v>
      </c>
      <c r="C542" s="479" t="s">
        <v>1957</v>
      </c>
      <c r="D542" s="479" t="s">
        <v>3717</v>
      </c>
      <c r="E542" s="476">
        <v>40000000</v>
      </c>
      <c r="F542" s="479"/>
      <c r="G542" s="131"/>
    </row>
    <row r="543" spans="1:7" ht="15.75" x14ac:dyDescent="0.25">
      <c r="A543" s="131">
        <v>294</v>
      </c>
      <c r="B543" s="503" t="s">
        <v>3765</v>
      </c>
      <c r="C543" s="479" t="s">
        <v>3712</v>
      </c>
      <c r="D543" s="479" t="s">
        <v>3717</v>
      </c>
      <c r="E543" s="476">
        <v>40000000</v>
      </c>
      <c r="F543" s="479"/>
      <c r="G543" s="131"/>
    </row>
    <row r="544" spans="1:7" ht="15.75" x14ac:dyDescent="0.25">
      <c r="A544" s="131">
        <v>295</v>
      </c>
      <c r="B544" s="503" t="s">
        <v>3766</v>
      </c>
      <c r="C544" s="479" t="s">
        <v>3712</v>
      </c>
      <c r="D544" s="479" t="s">
        <v>3717</v>
      </c>
      <c r="E544" s="476">
        <v>40000000</v>
      </c>
      <c r="F544" s="479"/>
      <c r="G544" s="131"/>
    </row>
    <row r="545" spans="1:7" ht="15.75" x14ac:dyDescent="0.25">
      <c r="A545" s="131">
        <v>296</v>
      </c>
      <c r="B545" s="503" t="s">
        <v>3767</v>
      </c>
      <c r="C545" s="479" t="s">
        <v>3712</v>
      </c>
      <c r="D545" s="479" t="s">
        <v>3717</v>
      </c>
      <c r="E545" s="479"/>
      <c r="F545" s="502">
        <v>20000000</v>
      </c>
      <c r="G545" s="131"/>
    </row>
    <row r="546" spans="1:7" ht="15.75" x14ac:dyDescent="0.25">
      <c r="A546" s="131">
        <v>297</v>
      </c>
      <c r="B546" s="503" t="s">
        <v>3768</v>
      </c>
      <c r="C546" s="479" t="s">
        <v>3712</v>
      </c>
      <c r="D546" s="479" t="s">
        <v>3717</v>
      </c>
      <c r="E546" s="479"/>
      <c r="F546" s="502">
        <v>20000000</v>
      </c>
      <c r="G546" s="131"/>
    </row>
    <row r="547" spans="1:7" ht="15.75" x14ac:dyDescent="0.25">
      <c r="A547" s="131">
        <v>298</v>
      </c>
      <c r="B547" s="503" t="s">
        <v>3769</v>
      </c>
      <c r="C547" s="479" t="s">
        <v>3712</v>
      </c>
      <c r="D547" s="479" t="s">
        <v>3717</v>
      </c>
      <c r="E547" s="479"/>
      <c r="F547" s="502">
        <v>20000000</v>
      </c>
      <c r="G547" s="131"/>
    </row>
    <row r="548" spans="1:7" ht="15.75" x14ac:dyDescent="0.25">
      <c r="A548" s="131">
        <v>299</v>
      </c>
      <c r="B548" s="503" t="s">
        <v>3192</v>
      </c>
      <c r="C548" s="479" t="s">
        <v>3712</v>
      </c>
      <c r="D548" s="479" t="s">
        <v>3717</v>
      </c>
      <c r="E548" s="476">
        <v>40000000</v>
      </c>
      <c r="F548" s="504"/>
      <c r="G548" s="131"/>
    </row>
    <row r="549" spans="1:7" ht="15.75" x14ac:dyDescent="0.25">
      <c r="A549" s="131">
        <v>300</v>
      </c>
      <c r="B549" s="505" t="s">
        <v>3770</v>
      </c>
      <c r="C549" s="479" t="s">
        <v>3712</v>
      </c>
      <c r="D549" s="479" t="s">
        <v>3717</v>
      </c>
      <c r="E549" s="513"/>
      <c r="F549" s="502">
        <v>20000000</v>
      </c>
      <c r="G549" s="131"/>
    </row>
    <row r="550" spans="1:7" ht="15.75" x14ac:dyDescent="0.25">
      <c r="A550" s="131">
        <v>301</v>
      </c>
      <c r="B550" s="505" t="s">
        <v>3771</v>
      </c>
      <c r="C550" s="479" t="s">
        <v>3712</v>
      </c>
      <c r="D550" s="479" t="s">
        <v>3717</v>
      </c>
      <c r="E550" s="476">
        <v>40000000</v>
      </c>
      <c r="F550" s="479"/>
      <c r="G550" s="131"/>
    </row>
    <row r="551" spans="1:7" ht="15.75" x14ac:dyDescent="0.25">
      <c r="A551" s="131">
        <v>302</v>
      </c>
      <c r="B551" s="505" t="s">
        <v>3732</v>
      </c>
      <c r="C551" s="479" t="s">
        <v>3712</v>
      </c>
      <c r="D551" s="479" t="s">
        <v>3717</v>
      </c>
      <c r="E551" s="513"/>
      <c r="F551" s="502">
        <v>20000000</v>
      </c>
      <c r="G551" s="131"/>
    </row>
    <row r="552" spans="1:7" ht="24.75" customHeight="1" x14ac:dyDescent="0.25">
      <c r="A552" s="131">
        <v>303</v>
      </c>
      <c r="B552" s="505" t="s">
        <v>3772</v>
      </c>
      <c r="C552" s="479" t="s">
        <v>1922</v>
      </c>
      <c r="D552" s="479" t="s">
        <v>3717</v>
      </c>
      <c r="E552" s="513"/>
      <c r="F552" s="502">
        <v>20000000</v>
      </c>
      <c r="G552" s="125" t="s">
        <v>1914</v>
      </c>
    </row>
    <row r="553" spans="1:7" ht="15.75" x14ac:dyDescent="0.25">
      <c r="A553" s="131">
        <v>304</v>
      </c>
      <c r="B553" s="503" t="s">
        <v>3773</v>
      </c>
      <c r="C553" s="479" t="s">
        <v>3712</v>
      </c>
      <c r="D553" s="479" t="s">
        <v>3717</v>
      </c>
      <c r="E553" s="479"/>
      <c r="F553" s="502">
        <v>20000000</v>
      </c>
      <c r="G553" s="131"/>
    </row>
    <row r="554" spans="1:7" ht="26.25" customHeight="1" x14ac:dyDescent="0.25">
      <c r="A554" s="131">
        <v>305</v>
      </c>
      <c r="B554" s="503" t="s">
        <v>3774</v>
      </c>
      <c r="C554" s="479" t="s">
        <v>3148</v>
      </c>
      <c r="D554" s="479" t="s">
        <v>3717</v>
      </c>
      <c r="E554" s="479"/>
      <c r="F554" s="502">
        <v>20000000</v>
      </c>
      <c r="G554" s="131"/>
    </row>
    <row r="555" spans="1:7" ht="15.75" x14ac:dyDescent="0.25">
      <c r="A555" s="131">
        <v>306</v>
      </c>
      <c r="B555" s="503" t="s">
        <v>3775</v>
      </c>
      <c r="C555" s="479" t="s">
        <v>3712</v>
      </c>
      <c r="D555" s="479" t="s">
        <v>3720</v>
      </c>
      <c r="E555" s="479"/>
      <c r="F555" s="502">
        <v>20000000</v>
      </c>
      <c r="G555" s="131"/>
    </row>
    <row r="556" spans="1:7" ht="15.75" x14ac:dyDescent="0.25">
      <c r="A556" s="131">
        <v>307</v>
      </c>
      <c r="B556" s="503" t="s">
        <v>3776</v>
      </c>
      <c r="C556" s="479" t="s">
        <v>3712</v>
      </c>
      <c r="D556" s="479" t="s">
        <v>3720</v>
      </c>
      <c r="E556" s="476">
        <v>40000000</v>
      </c>
      <c r="F556" s="504"/>
      <c r="G556" s="131"/>
    </row>
    <row r="557" spans="1:7" ht="15.75" x14ac:dyDescent="0.25">
      <c r="A557" s="131">
        <v>308</v>
      </c>
      <c r="B557" s="503" t="s">
        <v>3777</v>
      </c>
      <c r="C557" s="479" t="s">
        <v>3712</v>
      </c>
      <c r="D557" s="479" t="s">
        <v>3720</v>
      </c>
      <c r="E557" s="476">
        <v>40000000</v>
      </c>
      <c r="F557" s="504"/>
      <c r="G557" s="131"/>
    </row>
    <row r="558" spans="1:7" ht="15.75" x14ac:dyDescent="0.25">
      <c r="A558" s="131">
        <v>309</v>
      </c>
      <c r="B558" s="503" t="s">
        <v>3778</v>
      </c>
      <c r="C558" s="479" t="s">
        <v>3712</v>
      </c>
      <c r="D558" s="479" t="s">
        <v>3238</v>
      </c>
      <c r="E558" s="504"/>
      <c r="F558" s="502">
        <v>20000000</v>
      </c>
      <c r="G558" s="131"/>
    </row>
    <row r="559" spans="1:7" ht="15.75" x14ac:dyDescent="0.25">
      <c r="A559" s="131">
        <v>310</v>
      </c>
      <c r="B559" s="503" t="s">
        <v>3779</v>
      </c>
      <c r="C559" s="479" t="s">
        <v>3712</v>
      </c>
      <c r="D559" s="479" t="s">
        <v>3238</v>
      </c>
      <c r="E559" s="504"/>
      <c r="F559" s="502">
        <v>20000000</v>
      </c>
      <c r="G559" s="131"/>
    </row>
    <row r="560" spans="1:7" ht="15.75" x14ac:dyDescent="0.25">
      <c r="A560" s="131">
        <v>311</v>
      </c>
      <c r="B560" s="503" t="s">
        <v>3780</v>
      </c>
      <c r="C560" s="479" t="s">
        <v>3712</v>
      </c>
      <c r="D560" s="479" t="s">
        <v>3238</v>
      </c>
      <c r="E560" s="479"/>
      <c r="F560" s="502">
        <v>20000000</v>
      </c>
      <c r="G560" s="131"/>
    </row>
    <row r="561" spans="1:7" ht="15.75" x14ac:dyDescent="0.25">
      <c r="A561" s="131">
        <v>312</v>
      </c>
      <c r="B561" s="503" t="s">
        <v>3781</v>
      </c>
      <c r="C561" s="479" t="s">
        <v>3712</v>
      </c>
      <c r="D561" s="479" t="s">
        <v>3238</v>
      </c>
      <c r="E561" s="476">
        <v>40000000</v>
      </c>
      <c r="F561" s="504"/>
      <c r="G561" s="131"/>
    </row>
    <row r="562" spans="1:7" ht="15.75" x14ac:dyDescent="0.25">
      <c r="A562" s="131">
        <v>313</v>
      </c>
      <c r="B562" s="503" t="s">
        <v>3782</v>
      </c>
      <c r="C562" s="479" t="s">
        <v>3712</v>
      </c>
      <c r="D562" s="479" t="s">
        <v>3238</v>
      </c>
      <c r="E562" s="479"/>
      <c r="F562" s="502">
        <v>20000000</v>
      </c>
      <c r="G562" s="131"/>
    </row>
    <row r="563" spans="1:7" ht="15.75" x14ac:dyDescent="0.25">
      <c r="A563" s="131">
        <v>314</v>
      </c>
      <c r="B563" s="503" t="s">
        <v>3783</v>
      </c>
      <c r="C563" s="479" t="s">
        <v>3712</v>
      </c>
      <c r="D563" s="479" t="s">
        <v>3238</v>
      </c>
      <c r="E563" s="479"/>
      <c r="F563" s="502">
        <v>20000000</v>
      </c>
      <c r="G563" s="131"/>
    </row>
    <row r="564" spans="1:7" ht="15.75" x14ac:dyDescent="0.25">
      <c r="A564" s="131">
        <v>315</v>
      </c>
      <c r="B564" s="503" t="s">
        <v>3784</v>
      </c>
      <c r="C564" s="479" t="s">
        <v>3712</v>
      </c>
      <c r="D564" s="479" t="s">
        <v>3238</v>
      </c>
      <c r="E564" s="479"/>
      <c r="F564" s="502">
        <v>20000000</v>
      </c>
      <c r="G564" s="131"/>
    </row>
    <row r="565" spans="1:7" ht="15.75" x14ac:dyDescent="0.25">
      <c r="A565" s="131">
        <v>316</v>
      </c>
      <c r="B565" s="503" t="s">
        <v>3785</v>
      </c>
      <c r="C565" s="479" t="s">
        <v>3712</v>
      </c>
      <c r="D565" s="479" t="s">
        <v>3238</v>
      </c>
      <c r="E565" s="479"/>
      <c r="F565" s="502">
        <v>20000000</v>
      </c>
      <c r="G565" s="131"/>
    </row>
    <row r="566" spans="1:7" ht="15.75" x14ac:dyDescent="0.25">
      <c r="A566" s="131">
        <v>317</v>
      </c>
      <c r="B566" s="503" t="s">
        <v>3786</v>
      </c>
      <c r="C566" s="479" t="s">
        <v>3712</v>
      </c>
      <c r="D566" s="479" t="s">
        <v>3738</v>
      </c>
      <c r="E566" s="476">
        <v>40000000</v>
      </c>
      <c r="F566" s="504"/>
      <c r="G566" s="131"/>
    </row>
    <row r="567" spans="1:7" ht="15.75" x14ac:dyDescent="0.25">
      <c r="A567" s="131">
        <v>318</v>
      </c>
      <c r="B567" s="503" t="s">
        <v>3787</v>
      </c>
      <c r="C567" s="479" t="s">
        <v>3712</v>
      </c>
      <c r="D567" s="479" t="s">
        <v>3738</v>
      </c>
      <c r="E567" s="479"/>
      <c r="F567" s="502">
        <v>20000000</v>
      </c>
      <c r="G567" s="131"/>
    </row>
    <row r="568" spans="1:7" ht="15.75" x14ac:dyDescent="0.25">
      <c r="A568" s="131">
        <v>319</v>
      </c>
      <c r="B568" s="503" t="s">
        <v>3788</v>
      </c>
      <c r="C568" s="479" t="s">
        <v>3712</v>
      </c>
      <c r="D568" s="479" t="s">
        <v>3738</v>
      </c>
      <c r="E568" s="479"/>
      <c r="F568" s="502">
        <v>20000000</v>
      </c>
      <c r="G568" s="131"/>
    </row>
    <row r="569" spans="1:7" ht="24" customHeight="1" x14ac:dyDescent="0.25">
      <c r="A569" s="131">
        <v>320</v>
      </c>
      <c r="B569" s="503" t="s">
        <v>3789</v>
      </c>
      <c r="C569" s="479" t="s">
        <v>1922</v>
      </c>
      <c r="D569" s="479" t="s">
        <v>3738</v>
      </c>
      <c r="E569" s="479"/>
      <c r="F569" s="502">
        <v>20000000</v>
      </c>
      <c r="G569" s="125" t="s">
        <v>1914</v>
      </c>
    </row>
    <row r="570" spans="1:7" ht="15.75" x14ac:dyDescent="0.25">
      <c r="A570" s="131">
        <v>321</v>
      </c>
      <c r="B570" s="514" t="s">
        <v>3790</v>
      </c>
      <c r="C570" s="479" t="s">
        <v>3712</v>
      </c>
      <c r="D570" s="479" t="s">
        <v>3240</v>
      </c>
      <c r="E570" s="476">
        <v>40000000</v>
      </c>
      <c r="F570" s="513"/>
      <c r="G570" s="131" t="s">
        <v>1914</v>
      </c>
    </row>
    <row r="571" spans="1:7" ht="15.75" x14ac:dyDescent="0.25">
      <c r="A571" s="131">
        <v>322</v>
      </c>
      <c r="B571" s="514" t="s">
        <v>3791</v>
      </c>
      <c r="C571" s="479" t="s">
        <v>3712</v>
      </c>
      <c r="D571" s="479" t="s">
        <v>3240</v>
      </c>
      <c r="E571" s="479"/>
      <c r="F571" s="502">
        <v>20000000</v>
      </c>
      <c r="G571" s="131" t="s">
        <v>1914</v>
      </c>
    </row>
    <row r="572" spans="1:7" ht="23.25" customHeight="1" x14ac:dyDescent="0.25">
      <c r="A572" s="131">
        <v>323</v>
      </c>
      <c r="B572" s="514" t="s">
        <v>3792</v>
      </c>
      <c r="C572" s="479" t="s">
        <v>1922</v>
      </c>
      <c r="D572" s="509" t="s">
        <v>3238</v>
      </c>
      <c r="E572" s="479"/>
      <c r="F572" s="502">
        <v>20000000</v>
      </c>
      <c r="G572" s="125" t="s">
        <v>1914</v>
      </c>
    </row>
    <row r="573" spans="1:7" ht="23.25" customHeight="1" x14ac:dyDescent="0.25">
      <c r="A573" s="131">
        <v>324</v>
      </c>
      <c r="B573" s="514" t="s">
        <v>3793</v>
      </c>
      <c r="C573" s="479" t="s">
        <v>1922</v>
      </c>
      <c r="D573" s="509" t="s">
        <v>3720</v>
      </c>
      <c r="E573" s="515"/>
      <c r="F573" s="502">
        <v>20000000</v>
      </c>
      <c r="G573" s="125" t="s">
        <v>1914</v>
      </c>
    </row>
    <row r="574" spans="1:7" ht="15.75" x14ac:dyDescent="0.25">
      <c r="A574" s="131">
        <v>325</v>
      </c>
      <c r="B574" s="514" t="s">
        <v>3794</v>
      </c>
      <c r="C574" s="479" t="s">
        <v>3712</v>
      </c>
      <c r="D574" s="509" t="s">
        <v>3720</v>
      </c>
      <c r="E574" s="476">
        <v>40000000</v>
      </c>
      <c r="F574" s="479"/>
      <c r="G574" s="131" t="s">
        <v>1914</v>
      </c>
    </row>
    <row r="575" spans="1:7" ht="15.75" x14ac:dyDescent="0.25">
      <c r="A575" s="131">
        <v>326</v>
      </c>
      <c r="B575" s="514" t="s">
        <v>3795</v>
      </c>
      <c r="C575" s="479" t="s">
        <v>3712</v>
      </c>
      <c r="D575" s="479" t="s">
        <v>3240</v>
      </c>
      <c r="E575" s="479"/>
      <c r="F575" s="502">
        <v>20000000</v>
      </c>
      <c r="G575" s="131" t="s">
        <v>1914</v>
      </c>
    </row>
    <row r="576" spans="1:7" ht="15.75" x14ac:dyDescent="0.25">
      <c r="A576" s="131">
        <v>327</v>
      </c>
      <c r="B576" s="514" t="s">
        <v>3796</v>
      </c>
      <c r="C576" s="479" t="s">
        <v>3712</v>
      </c>
      <c r="D576" s="479" t="s">
        <v>3250</v>
      </c>
      <c r="E576" s="479"/>
      <c r="F576" s="502">
        <v>20000000</v>
      </c>
      <c r="G576" s="131" t="s">
        <v>1914</v>
      </c>
    </row>
    <row r="577" spans="1:7" ht="15.75" x14ac:dyDescent="0.25">
      <c r="A577" s="131">
        <v>328</v>
      </c>
      <c r="B577" s="514" t="s">
        <v>3797</v>
      </c>
      <c r="C577" s="479" t="s">
        <v>3712</v>
      </c>
      <c r="D577" s="479" t="s">
        <v>3250</v>
      </c>
      <c r="E577" s="476">
        <v>40000000</v>
      </c>
      <c r="F577" s="479"/>
      <c r="G577" s="131" t="s">
        <v>1914</v>
      </c>
    </row>
    <row r="578" spans="1:7" ht="24" customHeight="1" x14ac:dyDescent="0.25">
      <c r="A578" s="131">
        <v>329</v>
      </c>
      <c r="B578" s="514" t="s">
        <v>3798</v>
      </c>
      <c r="C578" s="479" t="s">
        <v>1957</v>
      </c>
      <c r="D578" s="479" t="s">
        <v>3250</v>
      </c>
      <c r="E578" s="479"/>
      <c r="F578" s="502">
        <v>20000000</v>
      </c>
      <c r="G578" s="131" t="s">
        <v>1914</v>
      </c>
    </row>
    <row r="579" spans="1:7" ht="24.75" customHeight="1" x14ac:dyDescent="0.25">
      <c r="A579" s="36" t="s">
        <v>1336</v>
      </c>
      <c r="B579" s="198" t="s">
        <v>3799</v>
      </c>
      <c r="C579" s="36"/>
      <c r="D579" s="36"/>
      <c r="E579" s="37">
        <f>SUM(E580:E648)</f>
        <v>640000000</v>
      </c>
      <c r="F579" s="37">
        <f>SUM(F580:F648)</f>
        <v>1060000000</v>
      </c>
      <c r="G579" s="37"/>
    </row>
    <row r="580" spans="1:7" ht="31.5" x14ac:dyDescent="0.25">
      <c r="A580" s="125">
        <v>330</v>
      </c>
      <c r="B580" s="192" t="s">
        <v>3800</v>
      </c>
      <c r="C580" s="125" t="s">
        <v>3522</v>
      </c>
      <c r="D580" s="125" t="s">
        <v>760</v>
      </c>
      <c r="E580" s="125"/>
      <c r="F580" s="502">
        <v>20000000</v>
      </c>
      <c r="G580" s="131" t="s">
        <v>1914</v>
      </c>
    </row>
    <row r="581" spans="1:7" ht="31.5" x14ac:dyDescent="0.25">
      <c r="A581" s="125">
        <v>331</v>
      </c>
      <c r="B581" s="192" t="s">
        <v>3801</v>
      </c>
      <c r="C581" s="125" t="s">
        <v>3520</v>
      </c>
      <c r="D581" s="125" t="s">
        <v>3296</v>
      </c>
      <c r="E581" s="125"/>
      <c r="F581" s="502">
        <v>20000000</v>
      </c>
      <c r="G581" s="125"/>
    </row>
    <row r="582" spans="1:7" ht="31.5" x14ac:dyDescent="0.25">
      <c r="A582" s="125">
        <v>332</v>
      </c>
      <c r="B582" s="192" t="s">
        <v>3802</v>
      </c>
      <c r="C582" s="125" t="s">
        <v>3520</v>
      </c>
      <c r="D582" s="125" t="s">
        <v>3296</v>
      </c>
      <c r="E582" s="125"/>
      <c r="F582" s="502">
        <v>20000000</v>
      </c>
      <c r="G582" s="125"/>
    </row>
    <row r="583" spans="1:7" ht="31.5" x14ac:dyDescent="0.25">
      <c r="A583" s="125">
        <v>333</v>
      </c>
      <c r="B583" s="192" t="s">
        <v>3803</v>
      </c>
      <c r="C583" s="125" t="s">
        <v>3520</v>
      </c>
      <c r="D583" s="125" t="s">
        <v>3296</v>
      </c>
      <c r="E583" s="502"/>
      <c r="F583" s="502">
        <v>20000000</v>
      </c>
      <c r="G583" s="125"/>
    </row>
    <row r="584" spans="1:7" ht="31.5" x14ac:dyDescent="0.25">
      <c r="A584" s="125">
        <v>334</v>
      </c>
      <c r="B584" s="192" t="s">
        <v>3519</v>
      </c>
      <c r="C584" s="125" t="s">
        <v>3520</v>
      </c>
      <c r="D584" s="125" t="s">
        <v>3296</v>
      </c>
      <c r="E584" s="125"/>
      <c r="F584" s="502">
        <v>20000000</v>
      </c>
      <c r="G584" s="125"/>
    </row>
    <row r="585" spans="1:7" ht="31.5" x14ac:dyDescent="0.25">
      <c r="A585" s="125">
        <v>335</v>
      </c>
      <c r="B585" s="192" t="s">
        <v>3804</v>
      </c>
      <c r="C585" s="125" t="s">
        <v>3520</v>
      </c>
      <c r="D585" s="125" t="s">
        <v>3296</v>
      </c>
      <c r="E585" s="125"/>
      <c r="F585" s="502">
        <v>20000000</v>
      </c>
      <c r="G585" s="125"/>
    </row>
    <row r="586" spans="1:7" ht="31.5" x14ac:dyDescent="0.25">
      <c r="A586" s="125">
        <v>336</v>
      </c>
      <c r="B586" s="192" t="s">
        <v>3074</v>
      </c>
      <c r="C586" s="125" t="s">
        <v>3520</v>
      </c>
      <c r="D586" s="125" t="s">
        <v>3296</v>
      </c>
      <c r="E586" s="125"/>
      <c r="F586" s="502">
        <v>20000000</v>
      </c>
      <c r="G586" s="125"/>
    </row>
    <row r="587" spans="1:7" ht="31.5" x14ac:dyDescent="0.25">
      <c r="A587" s="125">
        <v>337</v>
      </c>
      <c r="B587" s="192" t="s">
        <v>3805</v>
      </c>
      <c r="C587" s="125" t="s">
        <v>3520</v>
      </c>
      <c r="D587" s="125" t="s">
        <v>3273</v>
      </c>
      <c r="E587" s="125"/>
      <c r="F587" s="502">
        <v>20000000</v>
      </c>
      <c r="G587" s="125"/>
    </row>
    <row r="588" spans="1:7" ht="31.5" x14ac:dyDescent="0.25">
      <c r="A588" s="125">
        <v>338</v>
      </c>
      <c r="B588" s="192" t="s">
        <v>3806</v>
      </c>
      <c r="C588" s="125" t="s">
        <v>3520</v>
      </c>
      <c r="D588" s="125" t="s">
        <v>3273</v>
      </c>
      <c r="E588" s="125"/>
      <c r="F588" s="502">
        <v>20000000</v>
      </c>
      <c r="G588" s="125"/>
    </row>
    <row r="589" spans="1:7" ht="31.5" x14ac:dyDescent="0.25">
      <c r="A589" s="125">
        <v>339</v>
      </c>
      <c r="B589" s="192" t="s">
        <v>3807</v>
      </c>
      <c r="C589" s="125" t="s">
        <v>3522</v>
      </c>
      <c r="D589" s="125" t="s">
        <v>3273</v>
      </c>
      <c r="E589" s="125"/>
      <c r="F589" s="502">
        <v>20000000</v>
      </c>
      <c r="G589" s="125"/>
    </row>
    <row r="590" spans="1:7" ht="31.5" x14ac:dyDescent="0.25">
      <c r="A590" s="125">
        <v>340</v>
      </c>
      <c r="B590" s="192" t="s">
        <v>3808</v>
      </c>
      <c r="C590" s="125" t="s">
        <v>3309</v>
      </c>
      <c r="D590" s="125" t="s">
        <v>3273</v>
      </c>
      <c r="E590" s="125"/>
      <c r="F590" s="502">
        <v>20000000</v>
      </c>
      <c r="G590" s="125"/>
    </row>
    <row r="591" spans="1:7" ht="31.5" x14ac:dyDescent="0.25">
      <c r="A591" s="125">
        <v>341</v>
      </c>
      <c r="B591" s="192" t="s">
        <v>3477</v>
      </c>
      <c r="C591" s="125" t="s">
        <v>3309</v>
      </c>
      <c r="D591" s="125" t="s">
        <v>3273</v>
      </c>
      <c r="E591" s="125"/>
      <c r="F591" s="502">
        <v>20000000</v>
      </c>
      <c r="G591" s="125"/>
    </row>
    <row r="592" spans="1:7" ht="31.5" x14ac:dyDescent="0.25">
      <c r="A592" s="125">
        <v>342</v>
      </c>
      <c r="B592" s="192" t="s">
        <v>3809</v>
      </c>
      <c r="C592" s="125" t="s">
        <v>3520</v>
      </c>
      <c r="D592" s="125" t="s">
        <v>3273</v>
      </c>
      <c r="E592" s="476">
        <v>40000000</v>
      </c>
      <c r="F592" s="502"/>
      <c r="G592" s="125"/>
    </row>
    <row r="593" spans="1:7" ht="31.5" x14ac:dyDescent="0.25">
      <c r="A593" s="125">
        <v>343</v>
      </c>
      <c r="B593" s="192" t="s">
        <v>3574</v>
      </c>
      <c r="C593" s="125" t="s">
        <v>3106</v>
      </c>
      <c r="D593" s="125" t="s">
        <v>3268</v>
      </c>
      <c r="E593" s="476">
        <v>40000000</v>
      </c>
      <c r="F593" s="125"/>
      <c r="G593" s="125"/>
    </row>
    <row r="594" spans="1:7" ht="31.5" x14ac:dyDescent="0.25">
      <c r="A594" s="125">
        <v>344</v>
      </c>
      <c r="B594" s="192" t="s">
        <v>3810</v>
      </c>
      <c r="C594" s="125" t="s">
        <v>3516</v>
      </c>
      <c r="D594" s="125" t="s">
        <v>3268</v>
      </c>
      <c r="E594" s="125"/>
      <c r="F594" s="502">
        <v>20000000</v>
      </c>
      <c r="G594" s="125"/>
    </row>
    <row r="595" spans="1:7" ht="31.5" x14ac:dyDescent="0.25">
      <c r="A595" s="125">
        <v>345</v>
      </c>
      <c r="B595" s="192" t="s">
        <v>3811</v>
      </c>
      <c r="C595" s="125" t="s">
        <v>3516</v>
      </c>
      <c r="D595" s="125" t="s">
        <v>3268</v>
      </c>
      <c r="E595" s="125"/>
      <c r="F595" s="502">
        <v>20000000</v>
      </c>
      <c r="G595" s="125"/>
    </row>
    <row r="596" spans="1:7" ht="31.5" x14ac:dyDescent="0.25">
      <c r="A596" s="125">
        <v>346</v>
      </c>
      <c r="B596" s="192" t="s">
        <v>3812</v>
      </c>
      <c r="C596" s="125" t="s">
        <v>3309</v>
      </c>
      <c r="D596" s="125" t="s">
        <v>3268</v>
      </c>
      <c r="E596" s="125"/>
      <c r="F596" s="502">
        <v>20000000</v>
      </c>
      <c r="G596" s="125"/>
    </row>
    <row r="597" spans="1:7" ht="31.5" x14ac:dyDescent="0.25">
      <c r="A597" s="125">
        <v>347</v>
      </c>
      <c r="B597" s="192" t="s">
        <v>3813</v>
      </c>
      <c r="C597" s="125" t="s">
        <v>3520</v>
      </c>
      <c r="D597" s="125" t="s">
        <v>3268</v>
      </c>
      <c r="E597" s="476">
        <v>40000000</v>
      </c>
      <c r="F597" s="125"/>
      <c r="G597" s="125"/>
    </row>
    <row r="598" spans="1:7" ht="31.5" x14ac:dyDescent="0.25">
      <c r="A598" s="125">
        <v>348</v>
      </c>
      <c r="B598" s="192" t="s">
        <v>3814</v>
      </c>
      <c r="C598" s="125" t="s">
        <v>3309</v>
      </c>
      <c r="D598" s="125" t="s">
        <v>3268</v>
      </c>
      <c r="E598" s="502"/>
      <c r="F598" s="502">
        <v>20000000</v>
      </c>
      <c r="G598" s="125"/>
    </row>
    <row r="599" spans="1:7" ht="31.5" x14ac:dyDescent="0.25">
      <c r="A599" s="125">
        <v>349</v>
      </c>
      <c r="B599" s="192" t="s">
        <v>3815</v>
      </c>
      <c r="C599" s="125" t="s">
        <v>3536</v>
      </c>
      <c r="D599" s="125" t="s">
        <v>3268</v>
      </c>
      <c r="E599" s="476">
        <v>40000000</v>
      </c>
      <c r="F599" s="125"/>
      <c r="G599" s="125"/>
    </row>
    <row r="600" spans="1:7" ht="31.5" x14ac:dyDescent="0.25">
      <c r="A600" s="125">
        <v>350</v>
      </c>
      <c r="B600" s="192" t="s">
        <v>3816</v>
      </c>
      <c r="C600" s="125" t="s">
        <v>3520</v>
      </c>
      <c r="D600" s="125" t="s">
        <v>3268</v>
      </c>
      <c r="E600" s="125"/>
      <c r="F600" s="502">
        <v>20000000</v>
      </c>
      <c r="G600" s="125"/>
    </row>
    <row r="601" spans="1:7" ht="31.5" x14ac:dyDescent="0.25">
      <c r="A601" s="125">
        <v>351</v>
      </c>
      <c r="B601" s="192" t="s">
        <v>3817</v>
      </c>
      <c r="C601" s="125" t="s">
        <v>3516</v>
      </c>
      <c r="D601" s="125" t="s">
        <v>3268</v>
      </c>
      <c r="E601" s="125"/>
      <c r="F601" s="502">
        <v>20000000</v>
      </c>
      <c r="G601" s="125"/>
    </row>
    <row r="602" spans="1:7" ht="31.5" x14ac:dyDescent="0.25">
      <c r="A602" s="125">
        <v>352</v>
      </c>
      <c r="B602" s="192" t="s">
        <v>3818</v>
      </c>
      <c r="C602" s="125" t="s">
        <v>3520</v>
      </c>
      <c r="D602" s="125" t="s">
        <v>3268</v>
      </c>
      <c r="E602" s="476">
        <v>40000000</v>
      </c>
      <c r="F602" s="502"/>
      <c r="G602" s="125"/>
    </row>
    <row r="603" spans="1:7" ht="31.5" x14ac:dyDescent="0.25">
      <c r="A603" s="125">
        <v>353</v>
      </c>
      <c r="B603" s="192" t="s">
        <v>3819</v>
      </c>
      <c r="C603" s="125" t="s">
        <v>3520</v>
      </c>
      <c r="D603" s="125" t="s">
        <v>3268</v>
      </c>
      <c r="E603" s="476">
        <v>40000000</v>
      </c>
      <c r="F603" s="502"/>
      <c r="G603" s="125"/>
    </row>
    <row r="604" spans="1:7" ht="31.5" x14ac:dyDescent="0.25">
      <c r="A604" s="125">
        <v>354</v>
      </c>
      <c r="B604" s="192" t="s">
        <v>3820</v>
      </c>
      <c r="C604" s="125" t="s">
        <v>3520</v>
      </c>
      <c r="D604" s="125" t="s">
        <v>3821</v>
      </c>
      <c r="E604" s="125"/>
      <c r="F604" s="502">
        <v>20000000</v>
      </c>
      <c r="G604" s="125"/>
    </row>
    <row r="605" spans="1:7" ht="31.5" x14ac:dyDescent="0.25">
      <c r="A605" s="125">
        <v>355</v>
      </c>
      <c r="B605" s="192" t="s">
        <v>3822</v>
      </c>
      <c r="C605" s="125" t="s">
        <v>3516</v>
      </c>
      <c r="D605" s="125" t="s">
        <v>3821</v>
      </c>
      <c r="E605" s="125"/>
      <c r="F605" s="502">
        <v>20000000</v>
      </c>
      <c r="G605" s="125"/>
    </row>
    <row r="606" spans="1:7" ht="31.5" x14ac:dyDescent="0.25">
      <c r="A606" s="125">
        <v>356</v>
      </c>
      <c r="B606" s="192" t="s">
        <v>3823</v>
      </c>
      <c r="C606" s="125" t="s">
        <v>3520</v>
      </c>
      <c r="D606" s="125" t="s">
        <v>3821</v>
      </c>
      <c r="E606" s="125"/>
      <c r="F606" s="502">
        <v>20000000</v>
      </c>
      <c r="G606" s="125"/>
    </row>
    <row r="607" spans="1:7" ht="31.5" x14ac:dyDescent="0.25">
      <c r="A607" s="125">
        <v>357</v>
      </c>
      <c r="B607" s="192" t="s">
        <v>3824</v>
      </c>
      <c r="C607" s="125" t="s">
        <v>3536</v>
      </c>
      <c r="D607" s="125" t="s">
        <v>3821</v>
      </c>
      <c r="E607" s="125"/>
      <c r="F607" s="502">
        <v>20000000</v>
      </c>
      <c r="G607" s="125"/>
    </row>
    <row r="608" spans="1:7" ht="31.5" x14ac:dyDescent="0.25">
      <c r="A608" s="125">
        <v>358</v>
      </c>
      <c r="B608" s="192" t="s">
        <v>3825</v>
      </c>
      <c r="C608" s="125" t="s">
        <v>3309</v>
      </c>
      <c r="D608" s="125" t="s">
        <v>3821</v>
      </c>
      <c r="E608" s="476">
        <v>40000000</v>
      </c>
      <c r="F608" s="502"/>
      <c r="G608" s="125"/>
    </row>
    <row r="609" spans="1:7" ht="31.5" x14ac:dyDescent="0.25">
      <c r="A609" s="125">
        <v>359</v>
      </c>
      <c r="B609" s="192" t="s">
        <v>3826</v>
      </c>
      <c r="C609" s="125" t="s">
        <v>3520</v>
      </c>
      <c r="D609" s="125" t="s">
        <v>3275</v>
      </c>
      <c r="E609" s="125"/>
      <c r="F609" s="502">
        <v>20000000</v>
      </c>
      <c r="G609" s="125"/>
    </row>
    <row r="610" spans="1:7" ht="31.5" x14ac:dyDescent="0.25">
      <c r="A610" s="125">
        <v>360</v>
      </c>
      <c r="B610" s="192" t="s">
        <v>3730</v>
      </c>
      <c r="C610" s="125" t="s">
        <v>3520</v>
      </c>
      <c r="D610" s="125" t="s">
        <v>3275</v>
      </c>
      <c r="E610" s="125"/>
      <c r="F610" s="502">
        <v>20000000</v>
      </c>
      <c r="G610" s="125"/>
    </row>
    <row r="611" spans="1:7" ht="31.5" x14ac:dyDescent="0.25">
      <c r="A611" s="125">
        <v>361</v>
      </c>
      <c r="B611" s="192" t="s">
        <v>3827</v>
      </c>
      <c r="C611" s="125" t="s">
        <v>3520</v>
      </c>
      <c r="D611" s="125" t="s">
        <v>3275</v>
      </c>
      <c r="E611" s="476">
        <v>40000000</v>
      </c>
      <c r="F611" s="502"/>
      <c r="G611" s="125"/>
    </row>
    <row r="612" spans="1:7" ht="31.5" x14ac:dyDescent="0.25">
      <c r="A612" s="125">
        <v>362</v>
      </c>
      <c r="B612" s="192" t="s">
        <v>3828</v>
      </c>
      <c r="C612" s="125" t="s">
        <v>3520</v>
      </c>
      <c r="D612" s="125" t="s">
        <v>3275</v>
      </c>
      <c r="E612" s="125"/>
      <c r="F612" s="502">
        <v>20000000</v>
      </c>
      <c r="G612" s="125"/>
    </row>
    <row r="613" spans="1:7" ht="15.75" x14ac:dyDescent="0.25">
      <c r="A613" s="125">
        <v>363</v>
      </c>
      <c r="B613" s="192" t="s">
        <v>3829</v>
      </c>
      <c r="C613" s="125" t="s">
        <v>3272</v>
      </c>
      <c r="D613" s="125" t="s">
        <v>3275</v>
      </c>
      <c r="E613" s="125"/>
      <c r="F613" s="502">
        <v>20000000</v>
      </c>
      <c r="G613" s="125"/>
    </row>
    <row r="614" spans="1:7" ht="31.5" x14ac:dyDescent="0.25">
      <c r="A614" s="125">
        <v>364</v>
      </c>
      <c r="B614" s="192" t="s">
        <v>1724</v>
      </c>
      <c r="C614" s="125" t="s">
        <v>3520</v>
      </c>
      <c r="D614" s="125" t="s">
        <v>3275</v>
      </c>
      <c r="E614" s="125"/>
      <c r="F614" s="502">
        <v>20000000</v>
      </c>
      <c r="G614" s="125"/>
    </row>
    <row r="615" spans="1:7" ht="31.5" x14ac:dyDescent="0.25">
      <c r="A615" s="125">
        <v>365</v>
      </c>
      <c r="B615" s="192" t="s">
        <v>3830</v>
      </c>
      <c r="C615" s="125" t="s">
        <v>3522</v>
      </c>
      <c r="D615" s="125" t="s">
        <v>3275</v>
      </c>
      <c r="E615" s="125"/>
      <c r="F615" s="502">
        <v>20000000</v>
      </c>
      <c r="G615" s="125"/>
    </row>
    <row r="616" spans="1:7" ht="31.5" x14ac:dyDescent="0.25">
      <c r="A616" s="125">
        <v>366</v>
      </c>
      <c r="B616" s="192" t="s">
        <v>3831</v>
      </c>
      <c r="C616" s="125" t="s">
        <v>3309</v>
      </c>
      <c r="D616" s="125" t="s">
        <v>632</v>
      </c>
      <c r="E616" s="125"/>
      <c r="F616" s="502">
        <v>20000000</v>
      </c>
      <c r="G616" s="125"/>
    </row>
    <row r="617" spans="1:7" ht="15.75" x14ac:dyDescent="0.25">
      <c r="A617" s="125">
        <v>367</v>
      </c>
      <c r="B617" s="192" t="s">
        <v>3832</v>
      </c>
      <c r="C617" s="125" t="s">
        <v>1957</v>
      </c>
      <c r="D617" s="125" t="s">
        <v>632</v>
      </c>
      <c r="E617" s="125"/>
      <c r="F617" s="502">
        <v>20000000</v>
      </c>
      <c r="G617" s="125"/>
    </row>
    <row r="618" spans="1:7" ht="31.5" x14ac:dyDescent="0.25">
      <c r="A618" s="125">
        <v>368</v>
      </c>
      <c r="B618" s="192" t="s">
        <v>3833</v>
      </c>
      <c r="C618" s="125" t="s">
        <v>3522</v>
      </c>
      <c r="D618" s="125" t="s">
        <v>632</v>
      </c>
      <c r="E618" s="125"/>
      <c r="F618" s="502">
        <v>20000000</v>
      </c>
      <c r="G618" s="125"/>
    </row>
    <row r="619" spans="1:7" ht="31.5" x14ac:dyDescent="0.25">
      <c r="A619" s="125">
        <v>369</v>
      </c>
      <c r="B619" s="192" t="s">
        <v>3834</v>
      </c>
      <c r="C619" s="125" t="s">
        <v>3309</v>
      </c>
      <c r="D619" s="125" t="s">
        <v>632</v>
      </c>
      <c r="E619" s="125"/>
      <c r="F619" s="502">
        <v>20000000</v>
      </c>
      <c r="G619" s="125"/>
    </row>
    <row r="620" spans="1:7" ht="31.5" x14ac:dyDescent="0.25">
      <c r="A620" s="125">
        <v>370</v>
      </c>
      <c r="B620" s="192" t="s">
        <v>2684</v>
      </c>
      <c r="C620" s="125" t="s">
        <v>3309</v>
      </c>
      <c r="D620" s="125" t="s">
        <v>632</v>
      </c>
      <c r="E620" s="125"/>
      <c r="F620" s="502">
        <v>20000000</v>
      </c>
      <c r="G620" s="125"/>
    </row>
    <row r="621" spans="1:7" ht="15.75" x14ac:dyDescent="0.25">
      <c r="A621" s="125">
        <v>371</v>
      </c>
      <c r="B621" s="192" t="s">
        <v>3835</v>
      </c>
      <c r="C621" s="125" t="s">
        <v>1957</v>
      </c>
      <c r="D621" s="125" t="s">
        <v>632</v>
      </c>
      <c r="E621" s="125"/>
      <c r="F621" s="502">
        <v>20000000</v>
      </c>
      <c r="G621" s="125"/>
    </row>
    <row r="622" spans="1:7" ht="31.5" x14ac:dyDescent="0.25">
      <c r="A622" s="125">
        <v>372</v>
      </c>
      <c r="B622" s="192" t="s">
        <v>41</v>
      </c>
      <c r="C622" s="125" t="s">
        <v>3520</v>
      </c>
      <c r="D622" s="125" t="s">
        <v>632</v>
      </c>
      <c r="E622" s="125"/>
      <c r="F622" s="502">
        <v>20000000</v>
      </c>
      <c r="G622" s="125"/>
    </row>
    <row r="623" spans="1:7" ht="31.5" x14ac:dyDescent="0.25">
      <c r="A623" s="125">
        <v>373</v>
      </c>
      <c r="B623" s="192" t="s">
        <v>3836</v>
      </c>
      <c r="C623" s="125" t="s">
        <v>3520</v>
      </c>
      <c r="D623" s="125" t="s">
        <v>632</v>
      </c>
      <c r="E623" s="125"/>
      <c r="F623" s="502">
        <v>20000000</v>
      </c>
      <c r="G623" s="125"/>
    </row>
    <row r="624" spans="1:7" ht="31.5" x14ac:dyDescent="0.25">
      <c r="A624" s="125">
        <v>374</v>
      </c>
      <c r="B624" s="192" t="s">
        <v>3837</v>
      </c>
      <c r="C624" s="125" t="s">
        <v>3522</v>
      </c>
      <c r="D624" s="125" t="s">
        <v>632</v>
      </c>
      <c r="E624" s="125"/>
      <c r="F624" s="502">
        <v>20000000</v>
      </c>
      <c r="G624" s="125"/>
    </row>
    <row r="625" spans="1:7" ht="31.5" x14ac:dyDescent="0.25">
      <c r="A625" s="125">
        <v>375</v>
      </c>
      <c r="B625" s="192" t="s">
        <v>3298</v>
      </c>
      <c r="C625" s="125" t="s">
        <v>3520</v>
      </c>
      <c r="D625" s="125" t="s">
        <v>632</v>
      </c>
      <c r="E625" s="476">
        <v>40000000</v>
      </c>
      <c r="F625" s="502"/>
      <c r="G625" s="125"/>
    </row>
    <row r="626" spans="1:7" ht="31.5" x14ac:dyDescent="0.25">
      <c r="A626" s="125">
        <v>376</v>
      </c>
      <c r="B626" s="192" t="s">
        <v>3838</v>
      </c>
      <c r="C626" s="125" t="s">
        <v>3309</v>
      </c>
      <c r="D626" s="125" t="s">
        <v>632</v>
      </c>
      <c r="E626" s="125"/>
      <c r="F626" s="502">
        <v>20000000</v>
      </c>
      <c r="G626" s="125"/>
    </row>
    <row r="627" spans="1:7" ht="31.5" x14ac:dyDescent="0.25">
      <c r="A627" s="125">
        <v>377</v>
      </c>
      <c r="B627" s="192" t="s">
        <v>3839</v>
      </c>
      <c r="C627" s="125" t="s">
        <v>3106</v>
      </c>
      <c r="D627" s="125" t="s">
        <v>3283</v>
      </c>
      <c r="E627" s="125"/>
      <c r="F627" s="502">
        <v>20000000</v>
      </c>
      <c r="G627" s="125"/>
    </row>
    <row r="628" spans="1:7" ht="31.5" x14ac:dyDescent="0.25">
      <c r="A628" s="125">
        <v>378</v>
      </c>
      <c r="B628" s="192" t="s">
        <v>3840</v>
      </c>
      <c r="C628" s="125" t="s">
        <v>3520</v>
      </c>
      <c r="D628" s="125" t="s">
        <v>3283</v>
      </c>
      <c r="E628" s="125"/>
      <c r="F628" s="502">
        <v>20000000</v>
      </c>
      <c r="G628" s="125"/>
    </row>
    <row r="629" spans="1:7" ht="31.5" x14ac:dyDescent="0.25">
      <c r="A629" s="125">
        <v>379</v>
      </c>
      <c r="B629" s="192" t="s">
        <v>3841</v>
      </c>
      <c r="C629" s="125" t="s">
        <v>3522</v>
      </c>
      <c r="D629" s="125" t="s">
        <v>3283</v>
      </c>
      <c r="E629" s="125"/>
      <c r="F629" s="502">
        <v>20000000</v>
      </c>
      <c r="G629" s="125"/>
    </row>
    <row r="630" spans="1:7" ht="31.5" x14ac:dyDescent="0.25">
      <c r="A630" s="125">
        <v>380</v>
      </c>
      <c r="B630" s="192" t="s">
        <v>3842</v>
      </c>
      <c r="C630" s="125" t="s">
        <v>3516</v>
      </c>
      <c r="D630" s="125" t="s">
        <v>3283</v>
      </c>
      <c r="E630" s="476">
        <v>40000000</v>
      </c>
      <c r="F630" s="502"/>
      <c r="G630" s="125"/>
    </row>
    <row r="631" spans="1:7" ht="31.5" x14ac:dyDescent="0.25">
      <c r="A631" s="125">
        <v>381</v>
      </c>
      <c r="B631" s="192" t="s">
        <v>3843</v>
      </c>
      <c r="C631" s="125" t="s">
        <v>3516</v>
      </c>
      <c r="D631" s="125" t="s">
        <v>3283</v>
      </c>
      <c r="E631" s="125"/>
      <c r="F631" s="502">
        <v>20000000</v>
      </c>
      <c r="G631" s="125"/>
    </row>
    <row r="632" spans="1:7" ht="31.5" x14ac:dyDescent="0.25">
      <c r="A632" s="125">
        <v>382</v>
      </c>
      <c r="B632" s="192" t="s">
        <v>3844</v>
      </c>
      <c r="C632" s="125" t="s">
        <v>3419</v>
      </c>
      <c r="D632" s="125" t="s">
        <v>3283</v>
      </c>
      <c r="E632" s="125"/>
      <c r="F632" s="502">
        <v>20000000</v>
      </c>
      <c r="G632" s="125"/>
    </row>
    <row r="633" spans="1:7" ht="31.5" x14ac:dyDescent="0.25">
      <c r="A633" s="125">
        <v>383</v>
      </c>
      <c r="B633" s="192" t="s">
        <v>3845</v>
      </c>
      <c r="C633" s="125" t="s">
        <v>3309</v>
      </c>
      <c r="D633" s="125" t="s">
        <v>3283</v>
      </c>
      <c r="E633" s="125"/>
      <c r="F633" s="502">
        <v>20000000</v>
      </c>
      <c r="G633" s="125"/>
    </row>
    <row r="634" spans="1:7" ht="31.5" x14ac:dyDescent="0.25">
      <c r="A634" s="125">
        <v>384</v>
      </c>
      <c r="B634" s="192" t="s">
        <v>3846</v>
      </c>
      <c r="C634" s="125" t="s">
        <v>3520</v>
      </c>
      <c r="D634" s="125" t="s">
        <v>3283</v>
      </c>
      <c r="E634" s="125"/>
      <c r="F634" s="502">
        <v>20000000</v>
      </c>
      <c r="G634" s="125"/>
    </row>
    <row r="635" spans="1:7" ht="31.5" x14ac:dyDescent="0.25">
      <c r="A635" s="125">
        <v>385</v>
      </c>
      <c r="B635" s="192" t="s">
        <v>3847</v>
      </c>
      <c r="C635" s="125" t="s">
        <v>3309</v>
      </c>
      <c r="D635" s="125" t="s">
        <v>3283</v>
      </c>
      <c r="E635" s="476">
        <v>40000000</v>
      </c>
      <c r="F635" s="502"/>
      <c r="G635" s="125"/>
    </row>
    <row r="636" spans="1:7" ht="31.5" x14ac:dyDescent="0.25">
      <c r="A636" s="125">
        <v>386</v>
      </c>
      <c r="B636" s="192" t="s">
        <v>3469</v>
      </c>
      <c r="C636" s="125" t="s">
        <v>3516</v>
      </c>
      <c r="D636" s="125" t="s">
        <v>3270</v>
      </c>
      <c r="E636" s="476">
        <v>40000000</v>
      </c>
      <c r="F636" s="502"/>
      <c r="G636" s="125"/>
    </row>
    <row r="637" spans="1:7" ht="31.5" x14ac:dyDescent="0.25">
      <c r="A637" s="125">
        <v>387</v>
      </c>
      <c r="B637" s="192" t="s">
        <v>3848</v>
      </c>
      <c r="C637" s="125" t="s">
        <v>3516</v>
      </c>
      <c r="D637" s="125" t="s">
        <v>3270</v>
      </c>
      <c r="E637" s="476">
        <v>40000000</v>
      </c>
      <c r="F637" s="502"/>
      <c r="G637" s="125"/>
    </row>
    <row r="638" spans="1:7" ht="31.5" x14ac:dyDescent="0.25">
      <c r="A638" s="125">
        <v>388</v>
      </c>
      <c r="B638" s="192" t="s">
        <v>3849</v>
      </c>
      <c r="C638" s="125" t="s">
        <v>3522</v>
      </c>
      <c r="D638" s="125" t="s">
        <v>3270</v>
      </c>
      <c r="E638" s="476">
        <v>40000000</v>
      </c>
      <c r="F638" s="502"/>
      <c r="G638" s="125"/>
    </row>
    <row r="639" spans="1:7" ht="31.5" x14ac:dyDescent="0.25">
      <c r="A639" s="125">
        <v>389</v>
      </c>
      <c r="B639" s="192" t="s">
        <v>583</v>
      </c>
      <c r="C639" s="125" t="s">
        <v>3516</v>
      </c>
      <c r="D639" s="125" t="s">
        <v>3270</v>
      </c>
      <c r="E639" s="476">
        <v>40000000</v>
      </c>
      <c r="F639" s="502"/>
      <c r="G639" s="125"/>
    </row>
    <row r="640" spans="1:7" ht="31.5" x14ac:dyDescent="0.25">
      <c r="A640" s="125">
        <v>390</v>
      </c>
      <c r="B640" s="192" t="s">
        <v>3850</v>
      </c>
      <c r="C640" s="125" t="s">
        <v>3520</v>
      </c>
      <c r="D640" s="125" t="s">
        <v>3270</v>
      </c>
      <c r="E640" s="125"/>
      <c r="F640" s="502">
        <v>20000000</v>
      </c>
      <c r="G640" s="131" t="s">
        <v>1914</v>
      </c>
    </row>
    <row r="641" spans="1:7" ht="31.5" x14ac:dyDescent="0.25">
      <c r="A641" s="125">
        <v>391</v>
      </c>
      <c r="B641" s="192" t="s">
        <v>3851</v>
      </c>
      <c r="C641" s="125" t="s">
        <v>3520</v>
      </c>
      <c r="D641" s="125" t="s">
        <v>3293</v>
      </c>
      <c r="E641" s="125"/>
      <c r="F641" s="502">
        <v>20000000</v>
      </c>
      <c r="G641" s="125"/>
    </row>
    <row r="642" spans="1:7" ht="31.5" x14ac:dyDescent="0.25">
      <c r="A642" s="125">
        <v>392</v>
      </c>
      <c r="B642" s="192" t="s">
        <v>3852</v>
      </c>
      <c r="C642" s="125" t="s">
        <v>3522</v>
      </c>
      <c r="D642" s="125" t="s">
        <v>3293</v>
      </c>
      <c r="E642" s="125"/>
      <c r="F642" s="502">
        <v>20000000</v>
      </c>
      <c r="G642" s="125"/>
    </row>
    <row r="643" spans="1:7" ht="31.5" x14ac:dyDescent="0.25">
      <c r="A643" s="125">
        <v>393</v>
      </c>
      <c r="B643" s="192" t="s">
        <v>3853</v>
      </c>
      <c r="C643" s="125" t="s">
        <v>3309</v>
      </c>
      <c r="D643" s="125" t="s">
        <v>3293</v>
      </c>
      <c r="E643" s="125"/>
      <c r="F643" s="502">
        <v>20000000</v>
      </c>
      <c r="G643" s="125"/>
    </row>
    <row r="644" spans="1:7" ht="31.5" x14ac:dyDescent="0.25">
      <c r="A644" s="125">
        <v>394</v>
      </c>
      <c r="B644" s="192" t="s">
        <v>3854</v>
      </c>
      <c r="C644" s="125" t="s">
        <v>3309</v>
      </c>
      <c r="D644" s="125" t="s">
        <v>3293</v>
      </c>
      <c r="E644" s="476">
        <v>40000000</v>
      </c>
      <c r="F644" s="502"/>
      <c r="G644" s="125"/>
    </row>
    <row r="645" spans="1:7" ht="31.5" x14ac:dyDescent="0.25">
      <c r="A645" s="125">
        <v>395</v>
      </c>
      <c r="B645" s="192" t="s">
        <v>140</v>
      </c>
      <c r="C645" s="125" t="s">
        <v>3516</v>
      </c>
      <c r="D645" s="125" t="s">
        <v>3293</v>
      </c>
      <c r="E645" s="125"/>
      <c r="F645" s="502">
        <v>20000000</v>
      </c>
      <c r="G645" s="125"/>
    </row>
    <row r="646" spans="1:7" ht="31.5" x14ac:dyDescent="0.25">
      <c r="A646" s="125">
        <v>396</v>
      </c>
      <c r="B646" s="192" t="s">
        <v>41</v>
      </c>
      <c r="C646" s="125" t="s">
        <v>3309</v>
      </c>
      <c r="D646" s="125" t="s">
        <v>3280</v>
      </c>
      <c r="E646" s="125"/>
      <c r="F646" s="502">
        <v>20000000</v>
      </c>
      <c r="G646" s="125"/>
    </row>
    <row r="647" spans="1:7" ht="31.5" x14ac:dyDescent="0.25">
      <c r="A647" s="125">
        <v>397</v>
      </c>
      <c r="B647" s="192" t="s">
        <v>3852</v>
      </c>
      <c r="C647" s="125" t="s">
        <v>3520</v>
      </c>
      <c r="D647" s="125" t="s">
        <v>3280</v>
      </c>
      <c r="E647" s="125"/>
      <c r="F647" s="502">
        <v>20000000</v>
      </c>
      <c r="G647" s="125"/>
    </row>
    <row r="648" spans="1:7" ht="21" customHeight="1" x14ac:dyDescent="0.25">
      <c r="A648" s="125">
        <v>398</v>
      </c>
      <c r="B648" s="192" t="s">
        <v>3855</v>
      </c>
      <c r="C648" s="125" t="s">
        <v>1922</v>
      </c>
      <c r="D648" s="125" t="s">
        <v>3280</v>
      </c>
      <c r="E648" s="125"/>
      <c r="F648" s="502">
        <v>20000000</v>
      </c>
      <c r="G648" s="125" t="s">
        <v>1914</v>
      </c>
    </row>
    <row r="649" spans="1:7" ht="24.75" customHeight="1" x14ac:dyDescent="0.25">
      <c r="A649" s="36" t="s">
        <v>1338</v>
      </c>
      <c r="B649" s="198" t="s">
        <v>3299</v>
      </c>
      <c r="C649" s="36"/>
      <c r="D649" s="36"/>
      <c r="E649" s="37">
        <f>SUM(E650:E686)</f>
        <v>480000000</v>
      </c>
      <c r="F649" s="37">
        <f>SUM(F650:F686)</f>
        <v>500000000</v>
      </c>
      <c r="G649" s="37"/>
    </row>
    <row r="650" spans="1:7" ht="31.5" x14ac:dyDescent="0.25">
      <c r="A650" s="125">
        <v>399</v>
      </c>
      <c r="B650" s="192" t="s">
        <v>3856</v>
      </c>
      <c r="C650" s="125" t="s">
        <v>3309</v>
      </c>
      <c r="D650" s="125"/>
      <c r="E650" s="500"/>
      <c r="F650" s="502">
        <v>20000000</v>
      </c>
      <c r="G650" s="500"/>
    </row>
    <row r="651" spans="1:7" ht="31.5" x14ac:dyDescent="0.25">
      <c r="A651" s="125">
        <v>400</v>
      </c>
      <c r="B651" s="192" t="s">
        <v>3304</v>
      </c>
      <c r="C651" s="125" t="s">
        <v>3520</v>
      </c>
      <c r="D651" s="125" t="s">
        <v>3857</v>
      </c>
      <c r="E651" s="500"/>
      <c r="F651" s="502">
        <v>20000000</v>
      </c>
      <c r="G651" s="500"/>
    </row>
    <row r="652" spans="1:7" ht="31.5" x14ac:dyDescent="0.25">
      <c r="A652" s="125">
        <v>401</v>
      </c>
      <c r="B652" s="192" t="s">
        <v>3584</v>
      </c>
      <c r="C652" s="125" t="s">
        <v>3309</v>
      </c>
      <c r="D652" s="125" t="s">
        <v>3857</v>
      </c>
      <c r="E652" s="476">
        <v>40000000</v>
      </c>
      <c r="F652" s="500"/>
      <c r="G652" s="500"/>
    </row>
    <row r="653" spans="1:7" ht="31.5" x14ac:dyDescent="0.25">
      <c r="A653" s="125">
        <v>402</v>
      </c>
      <c r="B653" s="192" t="s">
        <v>3858</v>
      </c>
      <c r="C653" s="125" t="s">
        <v>3520</v>
      </c>
      <c r="D653" s="125"/>
      <c r="E653" s="500"/>
      <c r="F653" s="502">
        <v>20000000</v>
      </c>
      <c r="G653" s="500"/>
    </row>
    <row r="654" spans="1:7" ht="31.5" x14ac:dyDescent="0.25">
      <c r="A654" s="125">
        <v>403</v>
      </c>
      <c r="B654" s="192" t="s">
        <v>3859</v>
      </c>
      <c r="C654" s="125" t="s">
        <v>3516</v>
      </c>
      <c r="D654" s="125" t="s">
        <v>3860</v>
      </c>
      <c r="E654" s="500"/>
      <c r="F654" s="502">
        <v>20000000</v>
      </c>
      <c r="G654" s="500"/>
    </row>
    <row r="655" spans="1:7" ht="31.5" x14ac:dyDescent="0.25">
      <c r="A655" s="125">
        <v>404</v>
      </c>
      <c r="B655" s="192" t="s">
        <v>3861</v>
      </c>
      <c r="C655" s="125" t="s">
        <v>3309</v>
      </c>
      <c r="D655" s="125" t="s">
        <v>3860</v>
      </c>
      <c r="E655" s="500"/>
      <c r="F655" s="502">
        <v>20000000</v>
      </c>
      <c r="G655" s="500"/>
    </row>
    <row r="656" spans="1:7" ht="31.5" x14ac:dyDescent="0.25">
      <c r="A656" s="125">
        <v>405</v>
      </c>
      <c r="B656" s="192" t="s">
        <v>3862</v>
      </c>
      <c r="C656" s="125" t="s">
        <v>3176</v>
      </c>
      <c r="D656" s="125" t="s">
        <v>3860</v>
      </c>
      <c r="E656" s="500"/>
      <c r="F656" s="502">
        <v>20000000</v>
      </c>
      <c r="G656" s="500"/>
    </row>
    <row r="657" spans="1:7" ht="31.5" x14ac:dyDescent="0.25">
      <c r="A657" s="125">
        <v>406</v>
      </c>
      <c r="B657" s="192" t="s">
        <v>3315</v>
      </c>
      <c r="C657" s="125" t="s">
        <v>3516</v>
      </c>
      <c r="D657" s="125" t="s">
        <v>3860</v>
      </c>
      <c r="E657" s="476">
        <v>40000000</v>
      </c>
      <c r="F657" s="500"/>
      <c r="G657" s="500"/>
    </row>
    <row r="658" spans="1:7" ht="31.5" x14ac:dyDescent="0.25">
      <c r="A658" s="125">
        <v>407</v>
      </c>
      <c r="B658" s="192" t="s">
        <v>3863</v>
      </c>
      <c r="C658" s="125" t="s">
        <v>3309</v>
      </c>
      <c r="D658" s="125" t="s">
        <v>3860</v>
      </c>
      <c r="E658" s="476">
        <v>40000000</v>
      </c>
      <c r="F658" s="500"/>
      <c r="G658" s="500"/>
    </row>
    <row r="659" spans="1:7" ht="31.5" x14ac:dyDescent="0.25">
      <c r="A659" s="125">
        <v>408</v>
      </c>
      <c r="B659" s="192" t="s">
        <v>3864</v>
      </c>
      <c r="C659" s="125" t="s">
        <v>3309</v>
      </c>
      <c r="D659" s="125" t="s">
        <v>3860</v>
      </c>
      <c r="E659" s="500"/>
      <c r="F659" s="502">
        <v>20000000</v>
      </c>
      <c r="G659" s="500"/>
    </row>
    <row r="660" spans="1:7" ht="31.5" x14ac:dyDescent="0.25">
      <c r="A660" s="125">
        <v>409</v>
      </c>
      <c r="B660" s="192" t="s">
        <v>3865</v>
      </c>
      <c r="C660" s="125" t="s">
        <v>3516</v>
      </c>
      <c r="D660" s="125" t="s">
        <v>3866</v>
      </c>
      <c r="E660" s="500"/>
      <c r="F660" s="502">
        <v>20000000</v>
      </c>
      <c r="G660" s="500"/>
    </row>
    <row r="661" spans="1:7" ht="31.5" x14ac:dyDescent="0.25">
      <c r="A661" s="125">
        <v>410</v>
      </c>
      <c r="B661" s="192" t="s">
        <v>3867</v>
      </c>
      <c r="C661" s="125" t="s">
        <v>3522</v>
      </c>
      <c r="D661" s="125" t="s">
        <v>3866</v>
      </c>
      <c r="E661" s="500"/>
      <c r="F661" s="502">
        <v>20000000</v>
      </c>
      <c r="G661" s="500"/>
    </row>
    <row r="662" spans="1:7" ht="15.75" x14ac:dyDescent="0.25">
      <c r="A662" s="125">
        <v>411</v>
      </c>
      <c r="B662" s="192" t="s">
        <v>3868</v>
      </c>
      <c r="C662" s="125" t="s">
        <v>1957</v>
      </c>
      <c r="D662" s="125" t="s">
        <v>3866</v>
      </c>
      <c r="E662" s="500"/>
      <c r="F662" s="502">
        <v>20000000</v>
      </c>
      <c r="G662" s="500"/>
    </row>
    <row r="663" spans="1:7" ht="31.5" x14ac:dyDescent="0.25">
      <c r="A663" s="125">
        <v>412</v>
      </c>
      <c r="B663" s="192" t="s">
        <v>3869</v>
      </c>
      <c r="C663" s="125" t="s">
        <v>3536</v>
      </c>
      <c r="D663" s="125" t="s">
        <v>3866</v>
      </c>
      <c r="E663" s="476">
        <v>40000000</v>
      </c>
      <c r="F663" s="500"/>
      <c r="G663" s="500"/>
    </row>
    <row r="664" spans="1:7" ht="31.5" x14ac:dyDescent="0.25">
      <c r="A664" s="125">
        <v>413</v>
      </c>
      <c r="B664" s="192" t="s">
        <v>3870</v>
      </c>
      <c r="C664" s="125" t="s">
        <v>3516</v>
      </c>
      <c r="D664" s="125" t="s">
        <v>3866</v>
      </c>
      <c r="E664" s="476">
        <v>40000000</v>
      </c>
      <c r="F664" s="500"/>
      <c r="G664" s="500"/>
    </row>
    <row r="665" spans="1:7" ht="31.5" x14ac:dyDescent="0.25">
      <c r="A665" s="125">
        <v>414</v>
      </c>
      <c r="B665" s="192" t="s">
        <v>3871</v>
      </c>
      <c r="C665" s="125" t="s">
        <v>3522</v>
      </c>
      <c r="D665" s="125" t="s">
        <v>3866</v>
      </c>
      <c r="E665" s="476">
        <v>40000000</v>
      </c>
      <c r="F665" s="500"/>
      <c r="G665" s="500"/>
    </row>
    <row r="666" spans="1:7" ht="15.75" x14ac:dyDescent="0.25">
      <c r="A666" s="125">
        <v>415</v>
      </c>
      <c r="B666" s="192" t="s">
        <v>3872</v>
      </c>
      <c r="C666" s="125" t="s">
        <v>2015</v>
      </c>
      <c r="D666" s="125" t="s">
        <v>3866</v>
      </c>
      <c r="E666" s="500"/>
      <c r="F666" s="502">
        <v>20000000</v>
      </c>
      <c r="G666" s="125" t="s">
        <v>1914</v>
      </c>
    </row>
    <row r="667" spans="1:7" ht="31.5" x14ac:dyDescent="0.25">
      <c r="A667" s="125">
        <v>416</v>
      </c>
      <c r="B667" s="192" t="s">
        <v>3873</v>
      </c>
      <c r="C667" s="125" t="s">
        <v>3520</v>
      </c>
      <c r="D667" s="125" t="s">
        <v>3866</v>
      </c>
      <c r="E667" s="500"/>
      <c r="F667" s="502">
        <v>20000000</v>
      </c>
      <c r="G667" s="500"/>
    </row>
    <row r="668" spans="1:7" ht="31.5" x14ac:dyDescent="0.25">
      <c r="A668" s="125">
        <v>417</v>
      </c>
      <c r="B668" s="192" t="s">
        <v>3874</v>
      </c>
      <c r="C668" s="125" t="s">
        <v>3522</v>
      </c>
      <c r="D668" s="125" t="s">
        <v>3875</v>
      </c>
      <c r="E668" s="500"/>
      <c r="F668" s="502">
        <v>20000000</v>
      </c>
      <c r="G668" s="500"/>
    </row>
    <row r="669" spans="1:7" ht="31.5" x14ac:dyDescent="0.25">
      <c r="A669" s="125">
        <v>418</v>
      </c>
      <c r="B669" s="192" t="s">
        <v>3876</v>
      </c>
      <c r="C669" s="125" t="s">
        <v>3520</v>
      </c>
      <c r="D669" s="125" t="s">
        <v>3875</v>
      </c>
      <c r="E669" s="476">
        <v>40000000</v>
      </c>
      <c r="F669" s="500"/>
      <c r="G669" s="500"/>
    </row>
    <row r="670" spans="1:7" ht="31.5" x14ac:dyDescent="0.25">
      <c r="A670" s="125">
        <v>419</v>
      </c>
      <c r="B670" s="192" t="s">
        <v>3877</v>
      </c>
      <c r="C670" s="125" t="s">
        <v>3536</v>
      </c>
      <c r="D670" s="125" t="s">
        <v>1466</v>
      </c>
      <c r="E670" s="500"/>
      <c r="F670" s="502">
        <v>20000000</v>
      </c>
      <c r="G670" s="500"/>
    </row>
    <row r="671" spans="1:7" ht="31.5" x14ac:dyDescent="0.25">
      <c r="A671" s="125">
        <v>420</v>
      </c>
      <c r="B671" s="192" t="s">
        <v>3878</v>
      </c>
      <c r="C671" s="125" t="s">
        <v>3522</v>
      </c>
      <c r="D671" s="125" t="s">
        <v>1466</v>
      </c>
      <c r="E671" s="500"/>
      <c r="F671" s="502">
        <v>20000000</v>
      </c>
      <c r="G671" s="500"/>
    </row>
    <row r="672" spans="1:7" ht="15.75" x14ac:dyDescent="0.25">
      <c r="A672" s="125">
        <v>421</v>
      </c>
      <c r="B672" s="192" t="s">
        <v>3879</v>
      </c>
      <c r="C672" s="125" t="s">
        <v>2015</v>
      </c>
      <c r="D672" s="125" t="s">
        <v>1466</v>
      </c>
      <c r="E672" s="500"/>
      <c r="F672" s="502">
        <v>20000000</v>
      </c>
      <c r="G672" s="125" t="s">
        <v>1914</v>
      </c>
    </row>
    <row r="673" spans="1:7" ht="31.5" x14ac:dyDescent="0.25">
      <c r="A673" s="125">
        <v>422</v>
      </c>
      <c r="B673" s="192" t="s">
        <v>3880</v>
      </c>
      <c r="C673" s="125" t="s">
        <v>3522</v>
      </c>
      <c r="D673" s="125" t="s">
        <v>1466</v>
      </c>
      <c r="E673" s="500"/>
      <c r="F673" s="502">
        <v>20000000</v>
      </c>
      <c r="G673" s="500"/>
    </row>
    <row r="674" spans="1:7" ht="31.5" x14ac:dyDescent="0.25">
      <c r="A674" s="125">
        <v>423</v>
      </c>
      <c r="B674" s="192" t="s">
        <v>3881</v>
      </c>
      <c r="C674" s="125" t="s">
        <v>3520</v>
      </c>
      <c r="D674" s="125" t="s">
        <v>1466</v>
      </c>
      <c r="E674" s="500"/>
      <c r="F674" s="502">
        <v>20000000</v>
      </c>
      <c r="G674" s="500"/>
    </row>
    <row r="675" spans="1:7" ht="31.5" x14ac:dyDescent="0.25">
      <c r="A675" s="125">
        <v>424</v>
      </c>
      <c r="B675" s="192" t="s">
        <v>3882</v>
      </c>
      <c r="C675" s="125" t="s">
        <v>3309</v>
      </c>
      <c r="D675" s="125" t="s">
        <v>3883</v>
      </c>
      <c r="E675" s="476">
        <v>40000000</v>
      </c>
      <c r="F675" s="500"/>
      <c r="G675" s="500"/>
    </row>
    <row r="676" spans="1:7" ht="31.5" x14ac:dyDescent="0.25">
      <c r="A676" s="125">
        <v>425</v>
      </c>
      <c r="B676" s="192" t="s">
        <v>3884</v>
      </c>
      <c r="C676" s="125" t="s">
        <v>3309</v>
      </c>
      <c r="D676" s="125" t="s">
        <v>3885</v>
      </c>
      <c r="E676" s="476">
        <v>40000000</v>
      </c>
      <c r="F676" s="500"/>
      <c r="G676" s="500"/>
    </row>
    <row r="677" spans="1:7" ht="31.5" x14ac:dyDescent="0.25">
      <c r="A677" s="125">
        <v>426</v>
      </c>
      <c r="B677" s="192" t="s">
        <v>3886</v>
      </c>
      <c r="C677" s="125" t="s">
        <v>3309</v>
      </c>
      <c r="D677" s="125" t="s">
        <v>3885</v>
      </c>
      <c r="E677" s="500"/>
      <c r="F677" s="502">
        <v>20000000</v>
      </c>
      <c r="G677" s="500"/>
    </row>
    <row r="678" spans="1:7" ht="31.5" x14ac:dyDescent="0.25">
      <c r="A678" s="125">
        <v>427</v>
      </c>
      <c r="B678" s="192" t="s">
        <v>3864</v>
      </c>
      <c r="C678" s="125" t="s">
        <v>3309</v>
      </c>
      <c r="D678" s="125" t="s">
        <v>3885</v>
      </c>
      <c r="E678" s="500"/>
      <c r="F678" s="502">
        <v>20000000</v>
      </c>
      <c r="G678" s="500"/>
    </row>
    <row r="679" spans="1:7" ht="31.5" x14ac:dyDescent="0.25">
      <c r="A679" s="125">
        <v>428</v>
      </c>
      <c r="B679" s="192" t="s">
        <v>3887</v>
      </c>
      <c r="C679" s="125" t="s">
        <v>3522</v>
      </c>
      <c r="D679" s="125" t="s">
        <v>3885</v>
      </c>
      <c r="E679" s="500"/>
      <c r="F679" s="502">
        <v>20000000</v>
      </c>
      <c r="G679" s="500"/>
    </row>
    <row r="680" spans="1:7" ht="31.5" x14ac:dyDescent="0.25">
      <c r="A680" s="125">
        <v>429</v>
      </c>
      <c r="B680" s="192" t="s">
        <v>3477</v>
      </c>
      <c r="C680" s="125" t="s">
        <v>3309</v>
      </c>
      <c r="D680" s="125" t="s">
        <v>3888</v>
      </c>
      <c r="E680" s="476">
        <v>40000000</v>
      </c>
      <c r="F680" s="502"/>
      <c r="G680" s="125"/>
    </row>
    <row r="681" spans="1:7" ht="31.5" x14ac:dyDescent="0.25">
      <c r="A681" s="125">
        <v>430</v>
      </c>
      <c r="B681" s="192" t="s">
        <v>3889</v>
      </c>
      <c r="C681" s="125" t="s">
        <v>3522</v>
      </c>
      <c r="D681" s="125" t="s">
        <v>3890</v>
      </c>
      <c r="E681" s="502"/>
      <c r="F681" s="502">
        <v>20000000</v>
      </c>
      <c r="G681" s="125"/>
    </row>
    <row r="682" spans="1:7" ht="31.5" x14ac:dyDescent="0.25">
      <c r="A682" s="125">
        <v>431</v>
      </c>
      <c r="B682" s="192" t="s">
        <v>3891</v>
      </c>
      <c r="C682" s="125" t="s">
        <v>3516</v>
      </c>
      <c r="D682" s="125" t="s">
        <v>3890</v>
      </c>
      <c r="E682" s="476">
        <v>40000000</v>
      </c>
      <c r="F682" s="502"/>
      <c r="G682" s="125"/>
    </row>
    <row r="683" spans="1:7" ht="31.5" x14ac:dyDescent="0.25">
      <c r="A683" s="125">
        <v>432</v>
      </c>
      <c r="B683" s="192" t="s">
        <v>3892</v>
      </c>
      <c r="C683" s="125" t="s">
        <v>3520</v>
      </c>
      <c r="D683" s="125" t="s">
        <v>3890</v>
      </c>
      <c r="E683" s="476">
        <v>40000000</v>
      </c>
      <c r="F683" s="502"/>
      <c r="G683" s="125"/>
    </row>
    <row r="684" spans="1:7" ht="31.5" x14ac:dyDescent="0.25">
      <c r="A684" s="125">
        <v>433</v>
      </c>
      <c r="B684" s="192" t="s">
        <v>3893</v>
      </c>
      <c r="C684" s="125" t="s">
        <v>3309</v>
      </c>
      <c r="D684" s="125" t="s">
        <v>3894</v>
      </c>
      <c r="E684" s="502"/>
      <c r="F684" s="502">
        <v>20000000</v>
      </c>
      <c r="G684" s="125"/>
    </row>
    <row r="685" spans="1:7" ht="31.5" x14ac:dyDescent="0.25">
      <c r="A685" s="125">
        <v>434</v>
      </c>
      <c r="B685" s="192" t="s">
        <v>3895</v>
      </c>
      <c r="C685" s="125" t="s">
        <v>3309</v>
      </c>
      <c r="D685" s="125" t="s">
        <v>3896</v>
      </c>
      <c r="E685" s="125"/>
      <c r="F685" s="502">
        <v>20000000</v>
      </c>
      <c r="G685" s="125"/>
    </row>
    <row r="686" spans="1:7" ht="31.5" x14ac:dyDescent="0.25">
      <c r="A686" s="125">
        <v>435</v>
      </c>
      <c r="B686" s="192" t="s">
        <v>3897</v>
      </c>
      <c r="C686" s="125" t="s">
        <v>3520</v>
      </c>
      <c r="D686" s="125" t="s">
        <v>3898</v>
      </c>
      <c r="E686" s="125"/>
      <c r="F686" s="502">
        <v>20000000</v>
      </c>
      <c r="G686" s="125"/>
    </row>
    <row r="687" spans="1:7" ht="22.5" customHeight="1" x14ac:dyDescent="0.25">
      <c r="A687" s="36" t="s">
        <v>1340</v>
      </c>
      <c r="B687" s="198" t="s">
        <v>3328</v>
      </c>
      <c r="C687" s="36"/>
      <c r="D687" s="36"/>
      <c r="E687" s="37">
        <f>SUM(E688:E725)</f>
        <v>280000000</v>
      </c>
      <c r="F687" s="37">
        <f>SUM(F688:F725)</f>
        <v>620000000</v>
      </c>
      <c r="G687" s="37"/>
    </row>
    <row r="688" spans="1:7" ht="20.25" customHeight="1" x14ac:dyDescent="0.25">
      <c r="A688" s="125">
        <v>436</v>
      </c>
      <c r="B688" s="192" t="s">
        <v>3899</v>
      </c>
      <c r="C688" s="125" t="s">
        <v>3900</v>
      </c>
      <c r="D688" s="125" t="s">
        <v>3901</v>
      </c>
      <c r="E688" s="476">
        <v>40000000</v>
      </c>
      <c r="F688" s="502"/>
      <c r="G688" s="125"/>
    </row>
    <row r="689" spans="1:7" ht="22.5" customHeight="1" x14ac:dyDescent="0.25">
      <c r="A689" s="125">
        <v>437</v>
      </c>
      <c r="B689" s="192" t="s">
        <v>3902</v>
      </c>
      <c r="C689" s="125" t="s">
        <v>3903</v>
      </c>
      <c r="D689" s="125" t="s">
        <v>3901</v>
      </c>
      <c r="E689" s="125"/>
      <c r="F689" s="502">
        <v>20000000</v>
      </c>
      <c r="G689" s="125"/>
    </row>
    <row r="690" spans="1:7" ht="23.25" customHeight="1" x14ac:dyDescent="0.25">
      <c r="A690" s="125">
        <v>438</v>
      </c>
      <c r="B690" s="192" t="s">
        <v>3904</v>
      </c>
      <c r="C690" s="125" t="s">
        <v>3900</v>
      </c>
      <c r="D690" s="125" t="s">
        <v>3901</v>
      </c>
      <c r="E690" s="125"/>
      <c r="F690" s="502">
        <v>20000000</v>
      </c>
      <c r="G690" s="125"/>
    </row>
    <row r="691" spans="1:7" ht="23.25" customHeight="1" x14ac:dyDescent="0.25">
      <c r="A691" s="125">
        <v>439</v>
      </c>
      <c r="B691" s="192" t="s">
        <v>3905</v>
      </c>
      <c r="C691" s="125" t="s">
        <v>1957</v>
      </c>
      <c r="D691" s="125" t="s">
        <v>3339</v>
      </c>
      <c r="E691" s="125"/>
      <c r="F691" s="502">
        <v>20000000</v>
      </c>
      <c r="G691" s="125"/>
    </row>
    <row r="692" spans="1:7" ht="21.75" customHeight="1" x14ac:dyDescent="0.25">
      <c r="A692" s="125">
        <v>440</v>
      </c>
      <c r="B692" s="192" t="s">
        <v>3906</v>
      </c>
      <c r="C692" s="125" t="s">
        <v>3900</v>
      </c>
      <c r="D692" s="125" t="s">
        <v>3339</v>
      </c>
      <c r="E692" s="502"/>
      <c r="F692" s="502">
        <v>20000000</v>
      </c>
      <c r="G692" s="125"/>
    </row>
    <row r="693" spans="1:7" ht="22.5" customHeight="1" x14ac:dyDescent="0.25">
      <c r="A693" s="125">
        <v>441</v>
      </c>
      <c r="B693" s="192" t="s">
        <v>3907</v>
      </c>
      <c r="C693" s="125" t="s">
        <v>3900</v>
      </c>
      <c r="D693" s="125" t="s">
        <v>3339</v>
      </c>
      <c r="E693" s="125"/>
      <c r="F693" s="502">
        <v>20000000</v>
      </c>
      <c r="G693" s="125"/>
    </row>
    <row r="694" spans="1:7" ht="22.5" customHeight="1" x14ac:dyDescent="0.25">
      <c r="A694" s="125">
        <v>442</v>
      </c>
      <c r="B694" s="192" t="s">
        <v>3908</v>
      </c>
      <c r="C694" s="125" t="s">
        <v>3900</v>
      </c>
      <c r="D694" s="125" t="s">
        <v>3339</v>
      </c>
      <c r="E694" s="502"/>
      <c r="F694" s="502">
        <v>20000000</v>
      </c>
      <c r="G694" s="125"/>
    </row>
    <row r="695" spans="1:7" ht="21" customHeight="1" x14ac:dyDescent="0.25">
      <c r="A695" s="125">
        <v>443</v>
      </c>
      <c r="B695" s="192" t="s">
        <v>539</v>
      </c>
      <c r="C695" s="125" t="s">
        <v>3900</v>
      </c>
      <c r="D695" s="125" t="s">
        <v>3339</v>
      </c>
      <c r="E695" s="502"/>
      <c r="F695" s="502">
        <v>20000000</v>
      </c>
      <c r="G695" s="125"/>
    </row>
    <row r="696" spans="1:7" ht="20.25" customHeight="1" x14ac:dyDescent="0.25">
      <c r="A696" s="125">
        <v>444</v>
      </c>
      <c r="B696" s="192" t="s">
        <v>3909</v>
      </c>
      <c r="C696" s="125" t="s">
        <v>3900</v>
      </c>
      <c r="D696" s="125" t="s">
        <v>3339</v>
      </c>
      <c r="E696" s="502"/>
      <c r="F696" s="502">
        <v>20000000</v>
      </c>
      <c r="G696" s="125"/>
    </row>
    <row r="697" spans="1:7" ht="21.75" customHeight="1" x14ac:dyDescent="0.25">
      <c r="A697" s="125">
        <v>445</v>
      </c>
      <c r="B697" s="192" t="s">
        <v>3910</v>
      </c>
      <c r="C697" s="125" t="s">
        <v>3903</v>
      </c>
      <c r="D697" s="125" t="s">
        <v>3339</v>
      </c>
      <c r="E697" s="502"/>
      <c r="F697" s="502">
        <v>20000000</v>
      </c>
      <c r="G697" s="125"/>
    </row>
    <row r="698" spans="1:7" ht="22.5" customHeight="1" x14ac:dyDescent="0.25">
      <c r="A698" s="125">
        <v>446</v>
      </c>
      <c r="B698" s="192" t="s">
        <v>3911</v>
      </c>
      <c r="C698" s="125" t="s">
        <v>3903</v>
      </c>
      <c r="D698" s="125" t="s">
        <v>3339</v>
      </c>
      <c r="E698" s="125"/>
      <c r="F698" s="502">
        <v>20000000</v>
      </c>
      <c r="G698" s="125"/>
    </row>
    <row r="699" spans="1:7" ht="21.75" customHeight="1" x14ac:dyDescent="0.25">
      <c r="A699" s="125">
        <v>447</v>
      </c>
      <c r="B699" s="192" t="s">
        <v>3912</v>
      </c>
      <c r="C699" s="125" t="s">
        <v>3903</v>
      </c>
      <c r="D699" s="125" t="s">
        <v>3339</v>
      </c>
      <c r="E699" s="476">
        <v>40000000</v>
      </c>
      <c r="F699" s="502"/>
      <c r="G699" s="125"/>
    </row>
    <row r="700" spans="1:7" ht="20.25" customHeight="1" x14ac:dyDescent="0.25">
      <c r="A700" s="125">
        <v>448</v>
      </c>
      <c r="B700" s="192" t="s">
        <v>3913</v>
      </c>
      <c r="C700" s="125" t="s">
        <v>3900</v>
      </c>
      <c r="D700" s="125" t="s">
        <v>3332</v>
      </c>
      <c r="E700" s="125"/>
      <c r="F700" s="502">
        <v>20000000</v>
      </c>
      <c r="G700" s="125"/>
    </row>
    <row r="701" spans="1:7" ht="22.5" customHeight="1" x14ac:dyDescent="0.25">
      <c r="A701" s="125">
        <v>449</v>
      </c>
      <c r="B701" s="192" t="s">
        <v>3914</v>
      </c>
      <c r="C701" s="125" t="s">
        <v>3900</v>
      </c>
      <c r="D701" s="125" t="s">
        <v>3332</v>
      </c>
      <c r="E701" s="125"/>
      <c r="F701" s="502">
        <v>20000000</v>
      </c>
      <c r="G701" s="125"/>
    </row>
    <row r="702" spans="1:7" ht="23.25" customHeight="1" x14ac:dyDescent="0.25">
      <c r="A702" s="125">
        <v>450</v>
      </c>
      <c r="B702" s="192" t="s">
        <v>3915</v>
      </c>
      <c r="C702" s="125" t="s">
        <v>3900</v>
      </c>
      <c r="D702" s="125" t="s">
        <v>3332</v>
      </c>
      <c r="E702" s="125"/>
      <c r="F702" s="502">
        <v>20000000</v>
      </c>
      <c r="G702" s="125"/>
    </row>
    <row r="703" spans="1:7" ht="22.5" customHeight="1" x14ac:dyDescent="0.25">
      <c r="A703" s="125">
        <v>451</v>
      </c>
      <c r="B703" s="192" t="s">
        <v>3841</v>
      </c>
      <c r="C703" s="125" t="s">
        <v>3900</v>
      </c>
      <c r="D703" s="125" t="s">
        <v>3332</v>
      </c>
      <c r="E703" s="125"/>
      <c r="F703" s="502">
        <v>20000000</v>
      </c>
      <c r="G703" s="125"/>
    </row>
    <row r="704" spans="1:7" ht="20.25" customHeight="1" x14ac:dyDescent="0.25">
      <c r="A704" s="125">
        <v>452</v>
      </c>
      <c r="B704" s="192" t="s">
        <v>3916</v>
      </c>
      <c r="C704" s="125" t="s">
        <v>3900</v>
      </c>
      <c r="D704" s="125" t="s">
        <v>3332</v>
      </c>
      <c r="E704" s="476">
        <v>40000000</v>
      </c>
      <c r="F704" s="502"/>
      <c r="G704" s="125"/>
    </row>
    <row r="705" spans="1:7" ht="23.25" customHeight="1" x14ac:dyDescent="0.25">
      <c r="A705" s="125">
        <v>453</v>
      </c>
      <c r="B705" s="192" t="s">
        <v>3917</v>
      </c>
      <c r="C705" s="125" t="s">
        <v>3900</v>
      </c>
      <c r="D705" s="125" t="s">
        <v>3332</v>
      </c>
      <c r="E705" s="476">
        <v>40000000</v>
      </c>
      <c r="F705" s="502"/>
      <c r="G705" s="125"/>
    </row>
    <row r="706" spans="1:7" ht="20.25" customHeight="1" x14ac:dyDescent="0.25">
      <c r="A706" s="125">
        <v>454</v>
      </c>
      <c r="B706" s="192" t="s">
        <v>3918</v>
      </c>
      <c r="C706" s="125" t="s">
        <v>3900</v>
      </c>
      <c r="D706" s="125" t="s">
        <v>3332</v>
      </c>
      <c r="E706" s="125"/>
      <c r="F706" s="502">
        <v>20000000</v>
      </c>
      <c r="G706" s="125" t="s">
        <v>1914</v>
      </c>
    </row>
    <row r="707" spans="1:7" ht="21.75" customHeight="1" x14ac:dyDescent="0.25">
      <c r="A707" s="125">
        <v>455</v>
      </c>
      <c r="B707" s="192" t="s">
        <v>3919</v>
      </c>
      <c r="C707" s="125" t="s">
        <v>3900</v>
      </c>
      <c r="D707" s="125" t="s">
        <v>3332</v>
      </c>
      <c r="E707" s="125"/>
      <c r="F707" s="502">
        <v>20000000</v>
      </c>
      <c r="G707" s="125" t="s">
        <v>1914</v>
      </c>
    </row>
    <row r="708" spans="1:7" ht="21" customHeight="1" x14ac:dyDescent="0.25">
      <c r="A708" s="125">
        <v>456</v>
      </c>
      <c r="B708" s="192" t="s">
        <v>3920</v>
      </c>
      <c r="C708" s="125" t="s">
        <v>3900</v>
      </c>
      <c r="D708" s="125" t="s">
        <v>3921</v>
      </c>
      <c r="E708" s="125"/>
      <c r="F708" s="502">
        <v>20000000</v>
      </c>
      <c r="G708" s="125"/>
    </row>
    <row r="709" spans="1:7" ht="23.25" customHeight="1" x14ac:dyDescent="0.25">
      <c r="A709" s="125">
        <v>457</v>
      </c>
      <c r="B709" s="192" t="s">
        <v>2063</v>
      </c>
      <c r="C709" s="125" t="s">
        <v>3900</v>
      </c>
      <c r="D709" s="125" t="s">
        <v>3921</v>
      </c>
      <c r="E709" s="476">
        <v>40000000</v>
      </c>
      <c r="F709" s="502"/>
      <c r="G709" s="125"/>
    </row>
    <row r="710" spans="1:7" ht="21" customHeight="1" x14ac:dyDescent="0.25">
      <c r="A710" s="125">
        <v>458</v>
      </c>
      <c r="B710" s="192" t="s">
        <v>3922</v>
      </c>
      <c r="C710" s="125" t="s">
        <v>3903</v>
      </c>
      <c r="D710" s="125" t="s">
        <v>3337</v>
      </c>
      <c r="E710" s="125"/>
      <c r="F710" s="502">
        <v>20000000</v>
      </c>
      <c r="G710" s="125"/>
    </row>
    <row r="711" spans="1:7" ht="22.5" customHeight="1" x14ac:dyDescent="0.25">
      <c r="A711" s="125">
        <v>459</v>
      </c>
      <c r="B711" s="192" t="s">
        <v>3923</v>
      </c>
      <c r="C711" s="125" t="s">
        <v>3900</v>
      </c>
      <c r="D711" s="125" t="s">
        <v>1801</v>
      </c>
      <c r="E711" s="476">
        <v>40000000</v>
      </c>
      <c r="F711" s="502"/>
      <c r="G711" s="125"/>
    </row>
    <row r="712" spans="1:7" ht="23.25" customHeight="1" x14ac:dyDescent="0.25">
      <c r="A712" s="125">
        <v>460</v>
      </c>
      <c r="B712" s="192" t="s">
        <v>3924</v>
      </c>
      <c r="C712" s="125" t="s">
        <v>3903</v>
      </c>
      <c r="D712" s="125" t="s">
        <v>3925</v>
      </c>
      <c r="E712" s="125"/>
      <c r="F712" s="502">
        <v>20000000</v>
      </c>
      <c r="G712" s="125"/>
    </row>
    <row r="713" spans="1:7" ht="24.75" customHeight="1" x14ac:dyDescent="0.25">
      <c r="A713" s="125">
        <v>461</v>
      </c>
      <c r="B713" s="192" t="s">
        <v>3926</v>
      </c>
      <c r="C713" s="125" t="s">
        <v>3903</v>
      </c>
      <c r="D713" s="125" t="s">
        <v>1801</v>
      </c>
      <c r="E713" s="125"/>
      <c r="F713" s="502">
        <v>20000000</v>
      </c>
      <c r="G713" s="125"/>
    </row>
    <row r="714" spans="1:7" ht="21" customHeight="1" x14ac:dyDescent="0.25">
      <c r="A714" s="125">
        <v>462</v>
      </c>
      <c r="B714" s="192" t="s">
        <v>3862</v>
      </c>
      <c r="C714" s="125" t="s">
        <v>3900</v>
      </c>
      <c r="D714" s="125" t="s">
        <v>3330</v>
      </c>
      <c r="E714" s="125"/>
      <c r="F714" s="502">
        <v>20000000</v>
      </c>
      <c r="G714" s="125"/>
    </row>
    <row r="715" spans="1:7" ht="21.75" customHeight="1" x14ac:dyDescent="0.25">
      <c r="A715" s="125">
        <v>463</v>
      </c>
      <c r="B715" s="192" t="s">
        <v>3927</v>
      </c>
      <c r="C715" s="125" t="s">
        <v>3900</v>
      </c>
      <c r="D715" s="125" t="s">
        <v>3330</v>
      </c>
      <c r="E715" s="125"/>
      <c r="F715" s="502">
        <v>20000000</v>
      </c>
      <c r="G715" s="125"/>
    </row>
    <row r="716" spans="1:7" ht="20.25" customHeight="1" x14ac:dyDescent="0.25">
      <c r="A716" s="125">
        <v>464</v>
      </c>
      <c r="B716" s="192" t="s">
        <v>3928</v>
      </c>
      <c r="C716" s="125" t="s">
        <v>3903</v>
      </c>
      <c r="D716" s="125" t="s">
        <v>3330</v>
      </c>
      <c r="E716" s="125"/>
      <c r="F716" s="502">
        <v>20000000</v>
      </c>
      <c r="G716" s="125"/>
    </row>
    <row r="717" spans="1:7" ht="21" customHeight="1" x14ac:dyDescent="0.25">
      <c r="A717" s="125">
        <v>465</v>
      </c>
      <c r="B717" s="192" t="s">
        <v>3929</v>
      </c>
      <c r="C717" s="125" t="s">
        <v>3903</v>
      </c>
      <c r="D717" s="125" t="s">
        <v>3330</v>
      </c>
      <c r="E717" s="125"/>
      <c r="F717" s="502">
        <v>20000000</v>
      </c>
      <c r="G717" s="125"/>
    </row>
    <row r="718" spans="1:7" ht="21" customHeight="1" x14ac:dyDescent="0.25">
      <c r="A718" s="125">
        <v>466</v>
      </c>
      <c r="B718" s="192" t="s">
        <v>3930</v>
      </c>
      <c r="C718" s="125" t="s">
        <v>3900</v>
      </c>
      <c r="D718" s="125" t="s">
        <v>3330</v>
      </c>
      <c r="E718" s="125"/>
      <c r="F718" s="502">
        <v>20000000</v>
      </c>
      <c r="G718" s="125"/>
    </row>
    <row r="719" spans="1:7" ht="21.75" customHeight="1" x14ac:dyDescent="0.25">
      <c r="A719" s="125">
        <v>467</v>
      </c>
      <c r="B719" s="192" t="s">
        <v>3931</v>
      </c>
      <c r="C719" s="125" t="s">
        <v>3903</v>
      </c>
      <c r="D719" s="125" t="s">
        <v>3330</v>
      </c>
      <c r="E719" s="125"/>
      <c r="F719" s="502">
        <v>20000000</v>
      </c>
      <c r="G719" s="125"/>
    </row>
    <row r="720" spans="1:7" ht="21" customHeight="1" x14ac:dyDescent="0.25">
      <c r="A720" s="125">
        <v>468</v>
      </c>
      <c r="B720" s="192" t="s">
        <v>3838</v>
      </c>
      <c r="C720" s="125" t="s">
        <v>3903</v>
      </c>
      <c r="D720" s="125" t="s">
        <v>3330</v>
      </c>
      <c r="E720" s="125"/>
      <c r="F720" s="502">
        <v>20000000</v>
      </c>
      <c r="G720" s="125"/>
    </row>
    <row r="721" spans="1:7" ht="21.75" customHeight="1" x14ac:dyDescent="0.25">
      <c r="A721" s="125">
        <v>469</v>
      </c>
      <c r="B721" s="192" t="s">
        <v>3932</v>
      </c>
      <c r="C721" s="125" t="s">
        <v>3900</v>
      </c>
      <c r="D721" s="125" t="s">
        <v>3330</v>
      </c>
      <c r="E721" s="125"/>
      <c r="F721" s="502">
        <v>20000000</v>
      </c>
      <c r="G721" s="125"/>
    </row>
    <row r="722" spans="1:7" ht="19.5" customHeight="1" x14ac:dyDescent="0.25">
      <c r="A722" s="125">
        <v>470</v>
      </c>
      <c r="B722" s="192" t="s">
        <v>3933</v>
      </c>
      <c r="C722" s="125" t="s">
        <v>3903</v>
      </c>
      <c r="D722" s="125" t="s">
        <v>3330</v>
      </c>
      <c r="E722" s="125"/>
      <c r="F722" s="502">
        <v>20000000</v>
      </c>
      <c r="G722" s="125"/>
    </row>
    <row r="723" spans="1:7" ht="22.5" customHeight="1" x14ac:dyDescent="0.25">
      <c r="A723" s="125">
        <v>471</v>
      </c>
      <c r="B723" s="192" t="s">
        <v>3934</v>
      </c>
      <c r="C723" s="125" t="s">
        <v>3900</v>
      </c>
      <c r="D723" s="125" t="s">
        <v>3330</v>
      </c>
      <c r="E723" s="125"/>
      <c r="F723" s="502">
        <v>20000000</v>
      </c>
      <c r="G723" s="125" t="s">
        <v>1914</v>
      </c>
    </row>
    <row r="724" spans="1:7" ht="22.5" customHeight="1" x14ac:dyDescent="0.25">
      <c r="A724" s="125">
        <v>472</v>
      </c>
      <c r="B724" s="192" t="s">
        <v>3935</v>
      </c>
      <c r="C724" s="125" t="s">
        <v>3900</v>
      </c>
      <c r="D724" s="125" t="s">
        <v>3342</v>
      </c>
      <c r="E724" s="476">
        <v>40000000</v>
      </c>
      <c r="F724" s="502"/>
      <c r="G724" s="125"/>
    </row>
    <row r="725" spans="1:7" ht="19.5" customHeight="1" x14ac:dyDescent="0.25">
      <c r="A725" s="125">
        <v>473</v>
      </c>
      <c r="B725" s="192" t="s">
        <v>3936</v>
      </c>
      <c r="C725" s="125" t="s">
        <v>3903</v>
      </c>
      <c r="D725" s="125" t="s">
        <v>3342</v>
      </c>
      <c r="E725" s="125"/>
      <c r="F725" s="502">
        <v>20000000</v>
      </c>
      <c r="G725" s="125" t="s">
        <v>1914</v>
      </c>
    </row>
    <row r="726" spans="1:7" ht="20.25" customHeight="1" x14ac:dyDescent="0.25">
      <c r="A726" s="36" t="s">
        <v>1342</v>
      </c>
      <c r="B726" s="198" t="s">
        <v>3350</v>
      </c>
      <c r="C726" s="36"/>
      <c r="D726" s="36"/>
      <c r="E726" s="37">
        <f>SUM(E727:E757)</f>
        <v>520000000</v>
      </c>
      <c r="F726" s="37">
        <f>SUM(F727:F757)</f>
        <v>360000000</v>
      </c>
      <c r="G726" s="37"/>
    </row>
    <row r="727" spans="1:7" ht="21" customHeight="1" x14ac:dyDescent="0.25">
      <c r="A727" s="125">
        <v>474</v>
      </c>
      <c r="B727" s="192" t="s">
        <v>3937</v>
      </c>
      <c r="C727" s="125" t="s">
        <v>3106</v>
      </c>
      <c r="D727" s="125" t="s">
        <v>3938</v>
      </c>
      <c r="E727" s="506"/>
      <c r="F727" s="502">
        <v>20000000</v>
      </c>
      <c r="G727" s="125"/>
    </row>
    <row r="728" spans="1:7" ht="23.25" customHeight="1" x14ac:dyDescent="0.25">
      <c r="A728" s="125">
        <v>475</v>
      </c>
      <c r="B728" s="192" t="s">
        <v>3939</v>
      </c>
      <c r="C728" s="125" t="s">
        <v>3106</v>
      </c>
      <c r="D728" s="125" t="s">
        <v>3938</v>
      </c>
      <c r="E728" s="476">
        <v>40000000</v>
      </c>
      <c r="F728" s="506"/>
      <c r="G728" s="125"/>
    </row>
    <row r="729" spans="1:7" ht="31.5" x14ac:dyDescent="0.25">
      <c r="A729" s="125">
        <v>476</v>
      </c>
      <c r="B729" s="192" t="s">
        <v>3940</v>
      </c>
      <c r="C729" s="125" t="s">
        <v>3106</v>
      </c>
      <c r="D729" s="125" t="s">
        <v>3938</v>
      </c>
      <c r="E729" s="506"/>
      <c r="F729" s="502">
        <v>20000000</v>
      </c>
      <c r="G729" s="125"/>
    </row>
    <row r="730" spans="1:7" ht="31.5" x14ac:dyDescent="0.25">
      <c r="A730" s="125">
        <v>477</v>
      </c>
      <c r="B730" s="192" t="s">
        <v>3941</v>
      </c>
      <c r="C730" s="125" t="s">
        <v>3106</v>
      </c>
      <c r="D730" s="125" t="s">
        <v>3938</v>
      </c>
      <c r="E730" s="506"/>
      <c r="F730" s="502">
        <v>20000000</v>
      </c>
      <c r="G730" s="125" t="s">
        <v>1914</v>
      </c>
    </row>
    <row r="731" spans="1:7" ht="31.5" x14ac:dyDescent="0.25">
      <c r="A731" s="125">
        <v>478</v>
      </c>
      <c r="B731" s="192" t="s">
        <v>3942</v>
      </c>
      <c r="C731" s="125" t="s">
        <v>3106</v>
      </c>
      <c r="D731" s="125" t="s">
        <v>3938</v>
      </c>
      <c r="E731" s="476">
        <v>40000000</v>
      </c>
      <c r="F731" s="506"/>
      <c r="G731" s="125"/>
    </row>
    <row r="732" spans="1:7" ht="15.75" x14ac:dyDescent="0.25">
      <c r="A732" s="125">
        <v>479</v>
      </c>
      <c r="B732" s="192" t="s">
        <v>3943</v>
      </c>
      <c r="C732" s="125" t="s">
        <v>1957</v>
      </c>
      <c r="D732" s="125" t="s">
        <v>3944</v>
      </c>
      <c r="E732" s="506"/>
      <c r="F732" s="502">
        <v>20000000</v>
      </c>
      <c r="G732" s="125"/>
    </row>
    <row r="733" spans="1:7" ht="31.5" x14ac:dyDescent="0.25">
      <c r="A733" s="125">
        <v>480</v>
      </c>
      <c r="B733" s="192" t="s">
        <v>3945</v>
      </c>
      <c r="C733" s="125" t="s">
        <v>3106</v>
      </c>
      <c r="D733" s="125" t="s">
        <v>3944</v>
      </c>
      <c r="E733" s="506"/>
      <c r="F733" s="502">
        <v>20000000</v>
      </c>
      <c r="G733" s="125"/>
    </row>
    <row r="734" spans="1:7" ht="31.5" x14ac:dyDescent="0.25">
      <c r="A734" s="125">
        <v>481</v>
      </c>
      <c r="B734" s="192" t="s">
        <v>3946</v>
      </c>
      <c r="C734" s="125" t="s">
        <v>3106</v>
      </c>
      <c r="D734" s="125" t="s">
        <v>3944</v>
      </c>
      <c r="E734" s="506"/>
      <c r="F734" s="502">
        <v>20000000</v>
      </c>
      <c r="G734" s="125"/>
    </row>
    <row r="735" spans="1:7" ht="31.5" x14ac:dyDescent="0.25">
      <c r="A735" s="125">
        <v>482</v>
      </c>
      <c r="B735" s="192" t="s">
        <v>3947</v>
      </c>
      <c r="C735" s="125" t="s">
        <v>3948</v>
      </c>
      <c r="D735" s="125" t="s">
        <v>3944</v>
      </c>
      <c r="E735" s="476">
        <v>40000000</v>
      </c>
      <c r="F735" s="506"/>
      <c r="G735" s="125" t="s">
        <v>1914</v>
      </c>
    </row>
    <row r="736" spans="1:7" ht="31.5" x14ac:dyDescent="0.25">
      <c r="A736" s="125">
        <v>483</v>
      </c>
      <c r="B736" s="192" t="s">
        <v>3356</v>
      </c>
      <c r="C736" s="125" t="s">
        <v>3106</v>
      </c>
      <c r="D736" s="125" t="s">
        <v>3949</v>
      </c>
      <c r="E736" s="476">
        <v>40000000</v>
      </c>
      <c r="F736" s="506"/>
      <c r="G736" s="125"/>
    </row>
    <row r="737" spans="1:7" ht="31.5" x14ac:dyDescent="0.25">
      <c r="A737" s="125">
        <v>484</v>
      </c>
      <c r="B737" s="192" t="s">
        <v>3950</v>
      </c>
      <c r="C737" s="125" t="s">
        <v>3948</v>
      </c>
      <c r="D737" s="125" t="s">
        <v>3949</v>
      </c>
      <c r="E737" s="506"/>
      <c r="F737" s="502">
        <v>20000000</v>
      </c>
      <c r="G737" s="125" t="s">
        <v>1914</v>
      </c>
    </row>
    <row r="738" spans="1:7" ht="31.5" x14ac:dyDescent="0.25">
      <c r="A738" s="125">
        <v>485</v>
      </c>
      <c r="B738" s="192" t="s">
        <v>3951</v>
      </c>
      <c r="C738" s="125" t="s">
        <v>3952</v>
      </c>
      <c r="D738" s="125" t="s">
        <v>3949</v>
      </c>
      <c r="E738" s="476">
        <v>40000000</v>
      </c>
      <c r="F738" s="506"/>
      <c r="G738" s="125"/>
    </row>
    <row r="739" spans="1:7" ht="31.5" x14ac:dyDescent="0.25">
      <c r="A739" s="125">
        <v>486</v>
      </c>
      <c r="B739" s="192" t="s">
        <v>3953</v>
      </c>
      <c r="C739" s="125" t="s">
        <v>3954</v>
      </c>
      <c r="D739" s="125" t="s">
        <v>3955</v>
      </c>
      <c r="E739" s="506"/>
      <c r="F739" s="502">
        <v>20000000</v>
      </c>
      <c r="G739" s="125"/>
    </row>
    <row r="740" spans="1:7" ht="31.5" x14ac:dyDescent="0.25">
      <c r="A740" s="125">
        <v>487</v>
      </c>
      <c r="B740" s="192" t="s">
        <v>3956</v>
      </c>
      <c r="C740" s="125" t="s">
        <v>3948</v>
      </c>
      <c r="D740" s="125" t="s">
        <v>3955</v>
      </c>
      <c r="E740" s="476">
        <v>40000000</v>
      </c>
      <c r="F740" s="506"/>
      <c r="G740" s="125"/>
    </row>
    <row r="741" spans="1:7" ht="24" customHeight="1" x14ac:dyDescent="0.25">
      <c r="A741" s="125">
        <v>488</v>
      </c>
      <c r="B741" s="192" t="s">
        <v>3957</v>
      </c>
      <c r="C741" s="125" t="s">
        <v>3958</v>
      </c>
      <c r="D741" s="125" t="s">
        <v>3959</v>
      </c>
      <c r="E741" s="506"/>
      <c r="F741" s="502">
        <v>20000000</v>
      </c>
      <c r="G741" s="125"/>
    </row>
    <row r="742" spans="1:7" ht="22.5" customHeight="1" x14ac:dyDescent="0.25">
      <c r="A742" s="125">
        <v>489</v>
      </c>
      <c r="B742" s="192" t="s">
        <v>3960</v>
      </c>
      <c r="C742" s="125" t="s">
        <v>1957</v>
      </c>
      <c r="D742" s="125" t="s">
        <v>3961</v>
      </c>
      <c r="E742" s="506"/>
      <c r="F742" s="502">
        <v>20000000</v>
      </c>
      <c r="G742" s="125"/>
    </row>
    <row r="743" spans="1:7" ht="22.5" customHeight="1" x14ac:dyDescent="0.25">
      <c r="A743" s="125">
        <v>490</v>
      </c>
      <c r="B743" s="192" t="s">
        <v>3962</v>
      </c>
      <c r="C743" s="125" t="s">
        <v>1957</v>
      </c>
      <c r="D743" s="125" t="s">
        <v>3961</v>
      </c>
      <c r="E743" s="506"/>
      <c r="F743" s="502">
        <v>20000000</v>
      </c>
      <c r="G743" s="125"/>
    </row>
    <row r="744" spans="1:7" ht="31.5" x14ac:dyDescent="0.25">
      <c r="A744" s="125">
        <v>491</v>
      </c>
      <c r="B744" s="192" t="s">
        <v>3468</v>
      </c>
      <c r="C744" s="125" t="s">
        <v>3963</v>
      </c>
      <c r="D744" s="125" t="s">
        <v>3964</v>
      </c>
      <c r="E744" s="506"/>
      <c r="F744" s="502">
        <v>20000000</v>
      </c>
      <c r="G744" s="125"/>
    </row>
    <row r="745" spans="1:7" ht="31.5" x14ac:dyDescent="0.25">
      <c r="A745" s="125">
        <v>492</v>
      </c>
      <c r="B745" s="192" t="s">
        <v>3965</v>
      </c>
      <c r="C745" s="125" t="s">
        <v>3954</v>
      </c>
      <c r="D745" s="125" t="s">
        <v>675</v>
      </c>
      <c r="E745" s="506"/>
      <c r="F745" s="502">
        <v>20000000</v>
      </c>
      <c r="G745" s="125"/>
    </row>
    <row r="746" spans="1:7" ht="15.75" x14ac:dyDescent="0.25">
      <c r="A746" s="125">
        <v>493</v>
      </c>
      <c r="B746" s="192" t="s">
        <v>3966</v>
      </c>
      <c r="C746" s="125" t="s">
        <v>1957</v>
      </c>
      <c r="D746" s="125" t="s">
        <v>675</v>
      </c>
      <c r="E746" s="506"/>
      <c r="F746" s="502">
        <v>20000000</v>
      </c>
      <c r="G746" s="125"/>
    </row>
    <row r="747" spans="1:7" ht="31.5" x14ac:dyDescent="0.25">
      <c r="A747" s="125">
        <v>494</v>
      </c>
      <c r="B747" s="192" t="s">
        <v>3967</v>
      </c>
      <c r="C747" s="125" t="s">
        <v>3952</v>
      </c>
      <c r="D747" s="125" t="s">
        <v>3968</v>
      </c>
      <c r="E747" s="506"/>
      <c r="F747" s="502">
        <v>20000000</v>
      </c>
      <c r="G747" s="125"/>
    </row>
    <row r="748" spans="1:7" ht="31.5" x14ac:dyDescent="0.25">
      <c r="A748" s="125">
        <v>495</v>
      </c>
      <c r="B748" s="192" t="s">
        <v>3969</v>
      </c>
      <c r="C748" s="125" t="s">
        <v>3952</v>
      </c>
      <c r="D748" s="125" t="s">
        <v>3970</v>
      </c>
      <c r="E748" s="476">
        <v>40000000</v>
      </c>
      <c r="F748" s="506"/>
      <c r="G748" s="125"/>
    </row>
    <row r="749" spans="1:7" ht="31.5" x14ac:dyDescent="0.25">
      <c r="A749" s="125">
        <v>496</v>
      </c>
      <c r="B749" s="192" t="s">
        <v>3971</v>
      </c>
      <c r="C749" s="125" t="s">
        <v>3952</v>
      </c>
      <c r="D749" s="125" t="s">
        <v>3970</v>
      </c>
      <c r="E749" s="476">
        <v>40000000</v>
      </c>
      <c r="F749" s="506"/>
      <c r="G749" s="125"/>
    </row>
    <row r="750" spans="1:7" ht="31.5" x14ac:dyDescent="0.25">
      <c r="A750" s="125">
        <v>497</v>
      </c>
      <c r="B750" s="192" t="s">
        <v>3972</v>
      </c>
      <c r="C750" s="125" t="s">
        <v>3106</v>
      </c>
      <c r="D750" s="125" t="s">
        <v>3970</v>
      </c>
      <c r="E750" s="476">
        <v>40000000</v>
      </c>
      <c r="F750" s="506"/>
      <c r="G750" s="125"/>
    </row>
    <row r="751" spans="1:7" ht="31.5" x14ac:dyDescent="0.25">
      <c r="A751" s="125">
        <v>498</v>
      </c>
      <c r="B751" s="192" t="s">
        <v>3973</v>
      </c>
      <c r="C751" s="125" t="s">
        <v>3106</v>
      </c>
      <c r="D751" s="125" t="s">
        <v>212</v>
      </c>
      <c r="E751" s="476">
        <v>40000000</v>
      </c>
      <c r="F751" s="506"/>
      <c r="G751" s="125"/>
    </row>
    <row r="752" spans="1:7" ht="31.5" x14ac:dyDescent="0.25">
      <c r="A752" s="125">
        <v>499</v>
      </c>
      <c r="B752" s="192" t="s">
        <v>3974</v>
      </c>
      <c r="C752" s="125" t="s">
        <v>3948</v>
      </c>
      <c r="D752" s="125" t="s">
        <v>212</v>
      </c>
      <c r="E752" s="476">
        <v>40000000</v>
      </c>
      <c r="F752" s="506"/>
      <c r="G752" s="125"/>
    </row>
    <row r="753" spans="1:7" ht="31.5" x14ac:dyDescent="0.25">
      <c r="A753" s="125">
        <v>500</v>
      </c>
      <c r="B753" s="192" t="s">
        <v>3975</v>
      </c>
      <c r="C753" s="125" t="s">
        <v>3106</v>
      </c>
      <c r="D753" s="125" t="s">
        <v>3976</v>
      </c>
      <c r="E753" s="476">
        <v>40000000</v>
      </c>
      <c r="F753" s="506"/>
      <c r="G753" s="125"/>
    </row>
    <row r="754" spans="1:7" ht="31.5" x14ac:dyDescent="0.25">
      <c r="A754" s="125">
        <v>501</v>
      </c>
      <c r="B754" s="192" t="s">
        <v>3977</v>
      </c>
      <c r="C754" s="125" t="s">
        <v>3952</v>
      </c>
      <c r="D754" s="125" t="s">
        <v>3976</v>
      </c>
      <c r="E754" s="506"/>
      <c r="F754" s="502">
        <v>20000000</v>
      </c>
      <c r="G754" s="125"/>
    </row>
    <row r="755" spans="1:7" ht="31.5" x14ac:dyDescent="0.25">
      <c r="A755" s="125">
        <v>502</v>
      </c>
      <c r="B755" s="192" t="s">
        <v>3978</v>
      </c>
      <c r="C755" s="125" t="s">
        <v>3952</v>
      </c>
      <c r="D755" s="125" t="s">
        <v>3976</v>
      </c>
      <c r="E755" s="506"/>
      <c r="F755" s="502">
        <v>20000000</v>
      </c>
      <c r="G755" s="125"/>
    </row>
    <row r="756" spans="1:7" ht="31.5" x14ac:dyDescent="0.25">
      <c r="A756" s="125">
        <v>503</v>
      </c>
      <c r="B756" s="192" t="s">
        <v>3979</v>
      </c>
      <c r="C756" s="125" t="s">
        <v>3952</v>
      </c>
      <c r="D756" s="125" t="s">
        <v>3980</v>
      </c>
      <c r="E756" s="476">
        <v>40000000</v>
      </c>
      <c r="F756" s="506"/>
      <c r="G756" s="125"/>
    </row>
    <row r="757" spans="1:7" ht="31.5" x14ac:dyDescent="0.25">
      <c r="A757" s="125">
        <v>504</v>
      </c>
      <c r="B757" s="192" t="s">
        <v>3981</v>
      </c>
      <c r="C757" s="125" t="s">
        <v>3948</v>
      </c>
      <c r="D757" s="125" t="s">
        <v>3980</v>
      </c>
      <c r="E757" s="506"/>
      <c r="F757" s="502">
        <v>20000000</v>
      </c>
      <c r="G757" s="125"/>
    </row>
    <row r="758" spans="1:7" ht="21" customHeight="1" x14ac:dyDescent="0.25">
      <c r="A758" s="36" t="s">
        <v>1344</v>
      </c>
      <c r="B758" s="198" t="s">
        <v>3375</v>
      </c>
      <c r="C758" s="36"/>
      <c r="D758" s="36"/>
      <c r="E758" s="37">
        <f>SUM(E759:E769)</f>
        <v>80000000</v>
      </c>
      <c r="F758" s="37">
        <f>SUM(F759:F769)</f>
        <v>180000000</v>
      </c>
      <c r="G758" s="37"/>
    </row>
    <row r="759" spans="1:7" ht="21.75" customHeight="1" x14ac:dyDescent="0.25">
      <c r="A759" s="125">
        <v>505</v>
      </c>
      <c r="B759" s="192" t="s">
        <v>3982</v>
      </c>
      <c r="C759" s="125" t="s">
        <v>1924</v>
      </c>
      <c r="D759" s="125" t="s">
        <v>3983</v>
      </c>
      <c r="E759" s="125"/>
      <c r="F759" s="502">
        <v>20000000</v>
      </c>
      <c r="G759" s="125"/>
    </row>
    <row r="760" spans="1:7" ht="21" customHeight="1" x14ac:dyDescent="0.25">
      <c r="A760" s="125">
        <v>506</v>
      </c>
      <c r="B760" s="192" t="s">
        <v>3984</v>
      </c>
      <c r="C760" s="125" t="s">
        <v>1924</v>
      </c>
      <c r="D760" s="125" t="s">
        <v>3983</v>
      </c>
      <c r="E760" s="125"/>
      <c r="F760" s="502">
        <v>20000000</v>
      </c>
      <c r="G760" s="125"/>
    </row>
    <row r="761" spans="1:7" ht="23.25" customHeight="1" x14ac:dyDescent="0.25">
      <c r="A761" s="125">
        <v>507</v>
      </c>
      <c r="B761" s="192" t="s">
        <v>3985</v>
      </c>
      <c r="C761" s="125" t="s">
        <v>3148</v>
      </c>
      <c r="D761" s="125" t="s">
        <v>3983</v>
      </c>
      <c r="E761" s="125"/>
      <c r="F761" s="502">
        <v>20000000</v>
      </c>
      <c r="G761" s="125"/>
    </row>
    <row r="762" spans="1:7" ht="21.75" customHeight="1" x14ac:dyDescent="0.25">
      <c r="A762" s="125">
        <v>508</v>
      </c>
      <c r="B762" s="192" t="s">
        <v>3986</v>
      </c>
      <c r="C762" s="125" t="s">
        <v>1957</v>
      </c>
      <c r="D762" s="125" t="s">
        <v>3983</v>
      </c>
      <c r="E762" s="476">
        <v>40000000</v>
      </c>
      <c r="F762" s="502"/>
      <c r="G762" s="125"/>
    </row>
    <row r="763" spans="1:7" ht="21.75" customHeight="1" x14ac:dyDescent="0.25">
      <c r="A763" s="125">
        <v>509</v>
      </c>
      <c r="B763" s="192" t="s">
        <v>3987</v>
      </c>
      <c r="C763" s="125" t="s">
        <v>1924</v>
      </c>
      <c r="D763" s="125" t="s">
        <v>3983</v>
      </c>
      <c r="E763" s="125"/>
      <c r="F763" s="502">
        <v>20000000</v>
      </c>
      <c r="G763" s="125"/>
    </row>
    <row r="764" spans="1:7" ht="22.5" customHeight="1" x14ac:dyDescent="0.25">
      <c r="A764" s="125">
        <v>510</v>
      </c>
      <c r="B764" s="192" t="s">
        <v>3988</v>
      </c>
      <c r="C764" s="125" t="s">
        <v>1924</v>
      </c>
      <c r="D764" s="125" t="s">
        <v>3983</v>
      </c>
      <c r="E764" s="476">
        <v>40000000</v>
      </c>
      <c r="F764" s="502"/>
      <c r="G764" s="125"/>
    </row>
    <row r="765" spans="1:7" ht="20.25" customHeight="1" x14ac:dyDescent="0.25">
      <c r="A765" s="125">
        <v>511</v>
      </c>
      <c r="B765" s="192" t="s">
        <v>3989</v>
      </c>
      <c r="C765" s="125" t="s">
        <v>3148</v>
      </c>
      <c r="D765" s="125" t="s">
        <v>3983</v>
      </c>
      <c r="E765" s="125"/>
      <c r="F765" s="502">
        <v>20000000</v>
      </c>
      <c r="G765" s="125"/>
    </row>
    <row r="766" spans="1:7" ht="31.5" x14ac:dyDescent="0.25">
      <c r="A766" s="125">
        <v>512</v>
      </c>
      <c r="B766" s="192" t="s">
        <v>3990</v>
      </c>
      <c r="C766" s="125" t="s">
        <v>3522</v>
      </c>
      <c r="D766" s="125" t="s">
        <v>3991</v>
      </c>
      <c r="E766" s="125"/>
      <c r="F766" s="502">
        <v>20000000</v>
      </c>
      <c r="G766" s="125"/>
    </row>
    <row r="767" spans="1:7" ht="24" customHeight="1" x14ac:dyDescent="0.25">
      <c r="A767" s="125">
        <v>513</v>
      </c>
      <c r="B767" s="192" t="s">
        <v>3992</v>
      </c>
      <c r="C767" s="125" t="s">
        <v>1924</v>
      </c>
      <c r="D767" s="125" t="s">
        <v>3993</v>
      </c>
      <c r="E767" s="125"/>
      <c r="F767" s="502">
        <v>20000000</v>
      </c>
      <c r="G767" s="125"/>
    </row>
    <row r="768" spans="1:7" ht="22.5" customHeight="1" x14ac:dyDescent="0.25">
      <c r="A768" s="125">
        <v>514</v>
      </c>
      <c r="B768" s="192" t="s">
        <v>3994</v>
      </c>
      <c r="C768" s="125" t="s">
        <v>1924</v>
      </c>
      <c r="D768" s="125" t="s">
        <v>3993</v>
      </c>
      <c r="E768" s="125"/>
      <c r="F768" s="502">
        <v>20000000</v>
      </c>
      <c r="G768" s="125"/>
    </row>
    <row r="769" spans="1:7" ht="22.5" customHeight="1" x14ac:dyDescent="0.25">
      <c r="A769" s="125">
        <v>515</v>
      </c>
      <c r="B769" s="192" t="s">
        <v>3995</v>
      </c>
      <c r="C769" s="125" t="s">
        <v>1922</v>
      </c>
      <c r="D769" s="125" t="s">
        <v>3996</v>
      </c>
      <c r="E769" s="125"/>
      <c r="F769" s="502">
        <v>20000000</v>
      </c>
      <c r="G769" s="125" t="s">
        <v>1914</v>
      </c>
    </row>
    <row r="770" spans="1:7" ht="23.25" customHeight="1" x14ac:dyDescent="0.25">
      <c r="A770" s="36" t="s">
        <v>1346</v>
      </c>
      <c r="B770" s="198" t="s">
        <v>3380</v>
      </c>
      <c r="C770" s="36"/>
      <c r="D770" s="36"/>
      <c r="E770" s="37">
        <f>SUM(E771:E774)</f>
        <v>0</v>
      </c>
      <c r="F770" s="37">
        <f>SUM(F771:F774)</f>
        <v>80000000</v>
      </c>
      <c r="G770" s="37"/>
    </row>
    <row r="771" spans="1:7" ht="22.5" customHeight="1" x14ac:dyDescent="0.25">
      <c r="A771" s="125">
        <v>516</v>
      </c>
      <c r="B771" s="192" t="s">
        <v>3997</v>
      </c>
      <c r="C771" s="125" t="s">
        <v>1924</v>
      </c>
      <c r="D771" s="125" t="s">
        <v>3998</v>
      </c>
      <c r="E771" s="500"/>
      <c r="F771" s="502">
        <v>20000000</v>
      </c>
      <c r="G771" s="500"/>
    </row>
    <row r="772" spans="1:7" ht="21" customHeight="1" x14ac:dyDescent="0.25">
      <c r="A772" s="125">
        <v>517</v>
      </c>
      <c r="B772" s="192" t="s">
        <v>3999</v>
      </c>
      <c r="C772" s="125" t="s">
        <v>3903</v>
      </c>
      <c r="D772" s="125" t="s">
        <v>4000</v>
      </c>
      <c r="E772" s="500"/>
      <c r="F772" s="502">
        <v>20000000</v>
      </c>
      <c r="G772" s="500"/>
    </row>
    <row r="773" spans="1:7" ht="21.75" customHeight="1" x14ac:dyDescent="0.25">
      <c r="A773" s="125">
        <v>518</v>
      </c>
      <c r="B773" s="192" t="s">
        <v>4001</v>
      </c>
      <c r="C773" s="125" t="s">
        <v>3900</v>
      </c>
      <c r="D773" s="125" t="s">
        <v>4002</v>
      </c>
      <c r="E773" s="500"/>
      <c r="F773" s="502">
        <v>20000000</v>
      </c>
      <c r="G773" s="500"/>
    </row>
    <row r="774" spans="1:7" ht="19.5" customHeight="1" x14ac:dyDescent="0.25">
      <c r="A774" s="125">
        <v>519</v>
      </c>
      <c r="B774" s="192" t="s">
        <v>4003</v>
      </c>
      <c r="C774" s="125" t="s">
        <v>3900</v>
      </c>
      <c r="D774" s="125" t="s">
        <v>4002</v>
      </c>
      <c r="E774" s="500"/>
      <c r="F774" s="502">
        <v>20000000</v>
      </c>
      <c r="G774" s="500"/>
    </row>
    <row r="775" spans="1:7" ht="21" customHeight="1" x14ac:dyDescent="0.25">
      <c r="A775" s="36" t="s">
        <v>1348</v>
      </c>
      <c r="B775" s="198" t="s">
        <v>3387</v>
      </c>
      <c r="C775" s="36"/>
      <c r="D775" s="36"/>
      <c r="E775" s="37">
        <f>SUM(E776:E808)</f>
        <v>440000000</v>
      </c>
      <c r="F775" s="37">
        <f>SUM(F776:F808)</f>
        <v>440000000</v>
      </c>
      <c r="G775" s="37"/>
    </row>
    <row r="776" spans="1:7" ht="20.25" customHeight="1" x14ac:dyDescent="0.25">
      <c r="A776" s="125">
        <v>520</v>
      </c>
      <c r="B776" s="508" t="s">
        <v>4004</v>
      </c>
      <c r="C776" s="125" t="s">
        <v>1957</v>
      </c>
      <c r="D776" s="125" t="s">
        <v>4005</v>
      </c>
      <c r="E776" s="476">
        <v>40000000</v>
      </c>
      <c r="F776" s="509"/>
      <c r="G776" s="516"/>
    </row>
    <row r="777" spans="1:7" ht="23.25" customHeight="1" x14ac:dyDescent="0.25">
      <c r="A777" s="125">
        <v>521</v>
      </c>
      <c r="B777" s="508" t="s">
        <v>4006</v>
      </c>
      <c r="C777" s="125" t="s">
        <v>1924</v>
      </c>
      <c r="D777" s="509" t="s">
        <v>4007</v>
      </c>
      <c r="E777" s="476">
        <v>40000000</v>
      </c>
      <c r="F777" s="509"/>
      <c r="G777" s="516"/>
    </row>
    <row r="778" spans="1:7" ht="31.5" x14ac:dyDescent="0.25">
      <c r="A778" s="125">
        <v>522</v>
      </c>
      <c r="B778" s="508" t="s">
        <v>4008</v>
      </c>
      <c r="C778" s="125" t="s">
        <v>3516</v>
      </c>
      <c r="D778" s="509" t="s">
        <v>4007</v>
      </c>
      <c r="E778" s="476">
        <v>40000000</v>
      </c>
      <c r="F778" s="509"/>
      <c r="G778" s="516"/>
    </row>
    <row r="779" spans="1:7" ht="31.5" x14ac:dyDescent="0.25">
      <c r="A779" s="125">
        <v>523</v>
      </c>
      <c r="B779" s="508" t="s">
        <v>4009</v>
      </c>
      <c r="C779" s="125" t="s">
        <v>3522</v>
      </c>
      <c r="D779" s="509" t="s">
        <v>4010</v>
      </c>
      <c r="E779" s="476">
        <v>40000000</v>
      </c>
      <c r="F779" s="509"/>
      <c r="G779" s="516"/>
    </row>
    <row r="780" spans="1:7" ht="31.5" x14ac:dyDescent="0.25">
      <c r="A780" s="125">
        <v>524</v>
      </c>
      <c r="B780" s="508" t="s">
        <v>4011</v>
      </c>
      <c r="C780" s="125" t="s">
        <v>3520</v>
      </c>
      <c r="D780" s="509" t="s">
        <v>4010</v>
      </c>
      <c r="E780" s="476">
        <v>40000000</v>
      </c>
      <c r="F780" s="509"/>
      <c r="G780" s="516"/>
    </row>
    <row r="781" spans="1:7" ht="31.5" x14ac:dyDescent="0.25">
      <c r="A781" s="125">
        <v>525</v>
      </c>
      <c r="B781" s="508" t="s">
        <v>4012</v>
      </c>
      <c r="C781" s="125" t="s">
        <v>3520</v>
      </c>
      <c r="D781" s="509" t="s">
        <v>4010</v>
      </c>
      <c r="E781" s="476">
        <v>40000000</v>
      </c>
      <c r="F781" s="509"/>
      <c r="G781" s="516"/>
    </row>
    <row r="782" spans="1:7" ht="15.75" x14ac:dyDescent="0.25">
      <c r="A782" s="125">
        <v>526</v>
      </c>
      <c r="B782" s="508" t="s">
        <v>4013</v>
      </c>
      <c r="C782" s="125" t="s">
        <v>1922</v>
      </c>
      <c r="D782" s="509" t="s">
        <v>4010</v>
      </c>
      <c r="E782" s="509"/>
      <c r="F782" s="502">
        <v>20000000</v>
      </c>
      <c r="G782" s="125" t="s">
        <v>1914</v>
      </c>
    </row>
    <row r="783" spans="1:7" ht="31.5" x14ac:dyDescent="0.25">
      <c r="A783" s="125">
        <v>527</v>
      </c>
      <c r="B783" s="508" t="s">
        <v>4014</v>
      </c>
      <c r="C783" s="125" t="s">
        <v>3309</v>
      </c>
      <c r="D783" s="509" t="s">
        <v>4010</v>
      </c>
      <c r="E783" s="509"/>
      <c r="F783" s="502">
        <v>20000000</v>
      </c>
      <c r="G783" s="516"/>
    </row>
    <row r="784" spans="1:7" ht="31.5" x14ac:dyDescent="0.25">
      <c r="A784" s="125">
        <v>528</v>
      </c>
      <c r="B784" s="508" t="s">
        <v>4015</v>
      </c>
      <c r="C784" s="125" t="s">
        <v>3522</v>
      </c>
      <c r="D784" s="509" t="s">
        <v>4010</v>
      </c>
      <c r="E784" s="509"/>
      <c r="F784" s="502">
        <v>20000000</v>
      </c>
      <c r="G784" s="516"/>
    </row>
    <row r="785" spans="1:7" ht="31.5" x14ac:dyDescent="0.25">
      <c r="A785" s="125">
        <v>529</v>
      </c>
      <c r="B785" s="508" t="s">
        <v>4016</v>
      </c>
      <c r="C785" s="125" t="s">
        <v>3522</v>
      </c>
      <c r="D785" s="509" t="s">
        <v>4010</v>
      </c>
      <c r="E785" s="476">
        <v>40000000</v>
      </c>
      <c r="F785" s="511"/>
      <c r="G785" s="516"/>
    </row>
    <row r="786" spans="1:7" ht="31.5" x14ac:dyDescent="0.25">
      <c r="A786" s="125">
        <v>530</v>
      </c>
      <c r="B786" s="508" t="s">
        <v>4017</v>
      </c>
      <c r="C786" s="125" t="s">
        <v>3522</v>
      </c>
      <c r="D786" s="509" t="s">
        <v>4010</v>
      </c>
      <c r="E786" s="509"/>
      <c r="F786" s="502">
        <v>20000000</v>
      </c>
      <c r="G786" s="516"/>
    </row>
    <row r="787" spans="1:7" ht="31.5" x14ac:dyDescent="0.25">
      <c r="A787" s="125">
        <v>531</v>
      </c>
      <c r="B787" s="508" t="s">
        <v>4018</v>
      </c>
      <c r="C787" s="125" t="s">
        <v>3522</v>
      </c>
      <c r="D787" s="509" t="s">
        <v>4010</v>
      </c>
      <c r="E787" s="509"/>
      <c r="F787" s="502">
        <v>20000000</v>
      </c>
      <c r="G787" s="516"/>
    </row>
    <row r="788" spans="1:7" ht="31.5" x14ac:dyDescent="0.25">
      <c r="A788" s="125">
        <v>532</v>
      </c>
      <c r="B788" s="508" t="s">
        <v>4019</v>
      </c>
      <c r="C788" s="125" t="s">
        <v>3522</v>
      </c>
      <c r="D788" s="509" t="s">
        <v>4010</v>
      </c>
      <c r="E788" s="509"/>
      <c r="F788" s="502">
        <v>20000000</v>
      </c>
      <c r="G788" s="516"/>
    </row>
    <row r="789" spans="1:7" ht="31.5" x14ac:dyDescent="0.25">
      <c r="A789" s="125">
        <v>533</v>
      </c>
      <c r="B789" s="508" t="s">
        <v>4020</v>
      </c>
      <c r="C789" s="125" t="s">
        <v>3520</v>
      </c>
      <c r="D789" s="509" t="s">
        <v>4010</v>
      </c>
      <c r="E789" s="476">
        <v>40000000</v>
      </c>
      <c r="F789" s="509"/>
      <c r="G789" s="516"/>
    </row>
    <row r="790" spans="1:7" ht="31.5" x14ac:dyDescent="0.25">
      <c r="A790" s="125">
        <v>534</v>
      </c>
      <c r="B790" s="508" t="s">
        <v>4021</v>
      </c>
      <c r="C790" s="125" t="s">
        <v>3309</v>
      </c>
      <c r="D790" s="509" t="s">
        <v>4010</v>
      </c>
      <c r="E790" s="509"/>
      <c r="F790" s="502">
        <v>20000000</v>
      </c>
      <c r="G790" s="516" t="s">
        <v>1914</v>
      </c>
    </row>
    <row r="791" spans="1:7" ht="31.5" x14ac:dyDescent="0.25">
      <c r="A791" s="125">
        <v>535</v>
      </c>
      <c r="B791" s="508" t="s">
        <v>4022</v>
      </c>
      <c r="C791" s="125" t="s">
        <v>3309</v>
      </c>
      <c r="D791" s="509" t="s">
        <v>4023</v>
      </c>
      <c r="E791" s="509"/>
      <c r="F791" s="502">
        <v>20000000</v>
      </c>
      <c r="G791" s="516"/>
    </row>
    <row r="792" spans="1:7" ht="31.5" x14ac:dyDescent="0.25">
      <c r="A792" s="125">
        <v>536</v>
      </c>
      <c r="B792" s="508" t="s">
        <v>4024</v>
      </c>
      <c r="C792" s="125" t="s">
        <v>3516</v>
      </c>
      <c r="D792" s="509" t="s">
        <v>4025</v>
      </c>
      <c r="E792" s="509"/>
      <c r="F792" s="502">
        <v>20000000</v>
      </c>
      <c r="G792" s="516"/>
    </row>
    <row r="793" spans="1:7" ht="31.5" x14ac:dyDescent="0.25">
      <c r="A793" s="125">
        <v>537</v>
      </c>
      <c r="B793" s="508" t="s">
        <v>4026</v>
      </c>
      <c r="C793" s="125" t="s">
        <v>3309</v>
      </c>
      <c r="D793" s="509" t="s">
        <v>4025</v>
      </c>
      <c r="E793" s="509"/>
      <c r="F793" s="502">
        <v>20000000</v>
      </c>
      <c r="G793" s="516"/>
    </row>
    <row r="794" spans="1:7" ht="15.75" x14ac:dyDescent="0.25">
      <c r="A794" s="125">
        <v>538</v>
      </c>
      <c r="B794" s="508" t="s">
        <v>4027</v>
      </c>
      <c r="C794" s="125" t="s">
        <v>1924</v>
      </c>
      <c r="D794" s="509" t="s">
        <v>3393</v>
      </c>
      <c r="E794" s="509"/>
      <c r="F794" s="502">
        <v>20000000</v>
      </c>
      <c r="G794" s="516"/>
    </row>
    <row r="795" spans="1:7" ht="31.5" x14ac:dyDescent="0.25">
      <c r="A795" s="125">
        <v>539</v>
      </c>
      <c r="B795" s="508" t="s">
        <v>248</v>
      </c>
      <c r="C795" s="125" t="s">
        <v>3309</v>
      </c>
      <c r="D795" s="509" t="s">
        <v>3393</v>
      </c>
      <c r="E795" s="509"/>
      <c r="F795" s="502">
        <v>20000000</v>
      </c>
      <c r="G795" s="516"/>
    </row>
    <row r="796" spans="1:7" ht="31.5" x14ac:dyDescent="0.25">
      <c r="A796" s="125">
        <v>540</v>
      </c>
      <c r="B796" s="508" t="s">
        <v>4028</v>
      </c>
      <c r="C796" s="125" t="s">
        <v>3309</v>
      </c>
      <c r="D796" s="509" t="s">
        <v>4029</v>
      </c>
      <c r="E796" s="509"/>
      <c r="F796" s="502">
        <v>20000000</v>
      </c>
      <c r="G796" s="516"/>
    </row>
    <row r="797" spans="1:7" ht="31.5" x14ac:dyDescent="0.25">
      <c r="A797" s="125">
        <v>541</v>
      </c>
      <c r="B797" s="508" t="s">
        <v>4030</v>
      </c>
      <c r="C797" s="125" t="s">
        <v>3309</v>
      </c>
      <c r="D797" s="509" t="s">
        <v>4029</v>
      </c>
      <c r="E797" s="509"/>
      <c r="F797" s="502">
        <v>20000000</v>
      </c>
      <c r="G797" s="516"/>
    </row>
    <row r="798" spans="1:7" ht="31.5" x14ac:dyDescent="0.25">
      <c r="A798" s="125">
        <v>542</v>
      </c>
      <c r="B798" s="508" t="s">
        <v>4031</v>
      </c>
      <c r="C798" s="125" t="s">
        <v>3309</v>
      </c>
      <c r="D798" s="509" t="s">
        <v>4029</v>
      </c>
      <c r="E798" s="509"/>
      <c r="F798" s="502">
        <v>20000000</v>
      </c>
      <c r="G798" s="516"/>
    </row>
    <row r="799" spans="1:7" ht="31.5" x14ac:dyDescent="0.25">
      <c r="A799" s="125">
        <v>543</v>
      </c>
      <c r="B799" s="508" t="s">
        <v>4032</v>
      </c>
      <c r="C799" s="125" t="s">
        <v>3522</v>
      </c>
      <c r="D799" s="509" t="s">
        <v>4033</v>
      </c>
      <c r="E799" s="509"/>
      <c r="F799" s="502">
        <v>20000000</v>
      </c>
      <c r="G799" s="516"/>
    </row>
    <row r="800" spans="1:7" ht="31.5" x14ac:dyDescent="0.25">
      <c r="A800" s="125">
        <v>544</v>
      </c>
      <c r="B800" s="508" t="s">
        <v>4034</v>
      </c>
      <c r="C800" s="125" t="s">
        <v>3309</v>
      </c>
      <c r="D800" s="509" t="s">
        <v>4035</v>
      </c>
      <c r="E800" s="125"/>
      <c r="F800" s="502">
        <v>20000000</v>
      </c>
      <c r="G800" s="516"/>
    </row>
    <row r="801" spans="1:7" ht="31.5" x14ac:dyDescent="0.25">
      <c r="A801" s="125">
        <v>545</v>
      </c>
      <c r="B801" s="508" t="s">
        <v>4036</v>
      </c>
      <c r="C801" s="125" t="s">
        <v>3520</v>
      </c>
      <c r="D801" s="509" t="s">
        <v>4037</v>
      </c>
      <c r="E801" s="509"/>
      <c r="F801" s="502">
        <v>20000000</v>
      </c>
      <c r="G801" s="516"/>
    </row>
    <row r="802" spans="1:7" ht="31.5" x14ac:dyDescent="0.25">
      <c r="A802" s="125">
        <v>546</v>
      </c>
      <c r="B802" s="508" t="s">
        <v>3398</v>
      </c>
      <c r="C802" s="125" t="s">
        <v>3522</v>
      </c>
      <c r="D802" s="509" t="s">
        <v>4037</v>
      </c>
      <c r="E802" s="509"/>
      <c r="F802" s="502">
        <v>20000000</v>
      </c>
      <c r="G802" s="516" t="s">
        <v>1914</v>
      </c>
    </row>
    <row r="803" spans="1:7" ht="31.5" x14ac:dyDescent="0.25">
      <c r="A803" s="125">
        <v>547</v>
      </c>
      <c r="B803" s="508" t="s">
        <v>4038</v>
      </c>
      <c r="C803" s="125" t="s">
        <v>3520</v>
      </c>
      <c r="D803" s="509" t="s">
        <v>4039</v>
      </c>
      <c r="E803" s="509"/>
      <c r="F803" s="502">
        <v>20000000</v>
      </c>
      <c r="G803" s="516"/>
    </row>
    <row r="804" spans="1:7" ht="31.5" x14ac:dyDescent="0.25">
      <c r="A804" s="125">
        <v>548</v>
      </c>
      <c r="B804" s="508" t="s">
        <v>4040</v>
      </c>
      <c r="C804" s="125" t="s">
        <v>3520</v>
      </c>
      <c r="D804" s="509" t="s">
        <v>4039</v>
      </c>
      <c r="E804" s="476">
        <v>40000000</v>
      </c>
      <c r="F804" s="509"/>
      <c r="G804" s="516"/>
    </row>
    <row r="805" spans="1:7" ht="31.5" x14ac:dyDescent="0.25">
      <c r="A805" s="125">
        <v>549</v>
      </c>
      <c r="B805" s="508" t="s">
        <v>4041</v>
      </c>
      <c r="C805" s="125" t="s">
        <v>3309</v>
      </c>
      <c r="D805" s="509" t="s">
        <v>4042</v>
      </c>
      <c r="E805" s="476">
        <v>40000000</v>
      </c>
      <c r="F805" s="509"/>
      <c r="G805" s="516"/>
    </row>
    <row r="806" spans="1:7" ht="31.5" x14ac:dyDescent="0.25">
      <c r="A806" s="125">
        <v>550</v>
      </c>
      <c r="B806" s="508" t="s">
        <v>4043</v>
      </c>
      <c r="C806" s="125" t="s">
        <v>3522</v>
      </c>
      <c r="D806" s="509" t="s">
        <v>4044</v>
      </c>
      <c r="E806" s="476">
        <v>40000000</v>
      </c>
      <c r="F806" s="509"/>
      <c r="G806" s="516"/>
    </row>
    <row r="807" spans="1:7" ht="31.5" x14ac:dyDescent="0.25">
      <c r="A807" s="125">
        <v>551</v>
      </c>
      <c r="B807" s="508" t="s">
        <v>4045</v>
      </c>
      <c r="C807" s="125" t="s">
        <v>3520</v>
      </c>
      <c r="D807" s="509" t="s">
        <v>4044</v>
      </c>
      <c r="E807" s="509"/>
      <c r="F807" s="502">
        <v>20000000</v>
      </c>
      <c r="G807" s="516"/>
    </row>
    <row r="808" spans="1:7" ht="31.5" x14ac:dyDescent="0.25">
      <c r="A808" s="125">
        <v>552</v>
      </c>
      <c r="B808" s="508" t="s">
        <v>4046</v>
      </c>
      <c r="C808" s="125" t="s">
        <v>3522</v>
      </c>
      <c r="D808" s="509" t="s">
        <v>4044</v>
      </c>
      <c r="E808" s="509"/>
      <c r="F808" s="502">
        <v>20000000</v>
      </c>
      <c r="G808" s="516"/>
    </row>
    <row r="809" spans="1:7" ht="15.75" x14ac:dyDescent="0.25">
      <c r="A809" s="36" t="s">
        <v>1350</v>
      </c>
      <c r="B809" s="198" t="s">
        <v>3405</v>
      </c>
      <c r="C809" s="36"/>
      <c r="D809" s="36"/>
      <c r="E809" s="37">
        <f>SUM(E810:E850)</f>
        <v>520000000</v>
      </c>
      <c r="F809" s="37">
        <f>SUM(F810:F850)</f>
        <v>560000000</v>
      </c>
      <c r="G809" s="37"/>
    </row>
    <row r="810" spans="1:7" ht="31.5" x14ac:dyDescent="0.25">
      <c r="A810" s="125">
        <v>553</v>
      </c>
      <c r="B810" s="192" t="s">
        <v>4047</v>
      </c>
      <c r="C810" s="125" t="s">
        <v>3522</v>
      </c>
      <c r="D810" s="125" t="s">
        <v>3418</v>
      </c>
      <c r="E810" s="502">
        <v>40000000</v>
      </c>
      <c r="F810" s="502"/>
      <c r="G810" s="125"/>
    </row>
    <row r="811" spans="1:7" ht="31.5" x14ac:dyDescent="0.25">
      <c r="A811" s="125">
        <v>554</v>
      </c>
      <c r="B811" s="192" t="s">
        <v>4048</v>
      </c>
      <c r="C811" s="125" t="s">
        <v>3309</v>
      </c>
      <c r="D811" s="125" t="s">
        <v>3425</v>
      </c>
      <c r="E811" s="502">
        <v>40000000</v>
      </c>
      <c r="F811" s="502"/>
      <c r="G811" s="125"/>
    </row>
    <row r="812" spans="1:7" ht="31.5" x14ac:dyDescent="0.25">
      <c r="A812" s="125">
        <v>555</v>
      </c>
      <c r="B812" s="192" t="s">
        <v>4049</v>
      </c>
      <c r="C812" s="125" t="s">
        <v>3520</v>
      </c>
      <c r="D812" s="125" t="s">
        <v>3425</v>
      </c>
      <c r="E812" s="502">
        <v>40000000</v>
      </c>
      <c r="F812" s="502"/>
      <c r="G812" s="125"/>
    </row>
    <row r="813" spans="1:7" ht="31.5" x14ac:dyDescent="0.25">
      <c r="A813" s="125">
        <v>556</v>
      </c>
      <c r="B813" s="192" t="s">
        <v>4050</v>
      </c>
      <c r="C813" s="125" t="s">
        <v>3309</v>
      </c>
      <c r="D813" s="125" t="s">
        <v>3409</v>
      </c>
      <c r="E813" s="502">
        <v>40000000</v>
      </c>
      <c r="F813" s="502"/>
      <c r="G813" s="125"/>
    </row>
    <row r="814" spans="1:7" ht="31.5" x14ac:dyDescent="0.25">
      <c r="A814" s="125">
        <v>557</v>
      </c>
      <c r="B814" s="192" t="s">
        <v>4051</v>
      </c>
      <c r="C814" s="125" t="s">
        <v>3520</v>
      </c>
      <c r="D814" s="125" t="s">
        <v>3421</v>
      </c>
      <c r="E814" s="502">
        <v>40000000</v>
      </c>
      <c r="F814" s="502"/>
      <c r="G814" s="125"/>
    </row>
    <row r="815" spans="1:7" ht="15.75" x14ac:dyDescent="0.25">
      <c r="A815" s="125">
        <v>558</v>
      </c>
      <c r="B815" s="192" t="s">
        <v>4052</v>
      </c>
      <c r="C815" s="125" t="s">
        <v>1924</v>
      </c>
      <c r="D815" s="125" t="s">
        <v>3409</v>
      </c>
      <c r="E815" s="502">
        <v>40000000</v>
      </c>
      <c r="F815" s="502"/>
      <c r="G815" s="125"/>
    </row>
    <row r="816" spans="1:7" ht="31.5" x14ac:dyDescent="0.25">
      <c r="A816" s="125">
        <v>559</v>
      </c>
      <c r="B816" s="192" t="s">
        <v>4053</v>
      </c>
      <c r="C816" s="125" t="s">
        <v>3419</v>
      </c>
      <c r="D816" s="125" t="s">
        <v>3153</v>
      </c>
      <c r="E816" s="502">
        <v>40000000</v>
      </c>
      <c r="F816" s="502"/>
      <c r="G816" s="125"/>
    </row>
    <row r="817" spans="1:7" ht="31.5" x14ac:dyDescent="0.25">
      <c r="A817" s="125">
        <v>560</v>
      </c>
      <c r="B817" s="192" t="s">
        <v>3877</v>
      </c>
      <c r="C817" s="125" t="s">
        <v>3309</v>
      </c>
      <c r="D817" s="125" t="s">
        <v>3416</v>
      </c>
      <c r="E817" s="502">
        <v>40000000</v>
      </c>
      <c r="F817" s="502"/>
      <c r="G817" s="125"/>
    </row>
    <row r="818" spans="1:7" ht="31.5" x14ac:dyDescent="0.25">
      <c r="A818" s="125">
        <v>561</v>
      </c>
      <c r="B818" s="192" t="s">
        <v>4054</v>
      </c>
      <c r="C818" s="125" t="s">
        <v>3516</v>
      </c>
      <c r="D818" s="125" t="s">
        <v>3421</v>
      </c>
      <c r="E818" s="502">
        <v>40000000</v>
      </c>
      <c r="F818" s="502"/>
      <c r="G818" s="125"/>
    </row>
    <row r="819" spans="1:7" ht="31.5" x14ac:dyDescent="0.25">
      <c r="A819" s="125">
        <v>562</v>
      </c>
      <c r="B819" s="192" t="s">
        <v>4055</v>
      </c>
      <c r="C819" s="125" t="s">
        <v>3520</v>
      </c>
      <c r="D819" s="125" t="s">
        <v>3421</v>
      </c>
      <c r="E819" s="502">
        <v>40000000</v>
      </c>
      <c r="F819" s="502"/>
      <c r="G819" s="125"/>
    </row>
    <row r="820" spans="1:7" ht="31.5" x14ac:dyDescent="0.25">
      <c r="A820" s="125">
        <v>563</v>
      </c>
      <c r="B820" s="192" t="s">
        <v>4056</v>
      </c>
      <c r="C820" s="125" t="s">
        <v>3309</v>
      </c>
      <c r="D820" s="125" t="s">
        <v>3425</v>
      </c>
      <c r="E820" s="502">
        <v>40000000</v>
      </c>
      <c r="F820" s="502"/>
      <c r="G820" s="125"/>
    </row>
    <row r="821" spans="1:7" ht="31.5" x14ac:dyDescent="0.25">
      <c r="A821" s="125">
        <v>564</v>
      </c>
      <c r="B821" s="192" t="s">
        <v>4057</v>
      </c>
      <c r="C821" s="125" t="s">
        <v>3309</v>
      </c>
      <c r="D821" s="125" t="s">
        <v>3425</v>
      </c>
      <c r="E821" s="502">
        <v>40000000</v>
      </c>
      <c r="F821" s="502"/>
      <c r="G821" s="125"/>
    </row>
    <row r="822" spans="1:7" ht="31.5" x14ac:dyDescent="0.25">
      <c r="A822" s="125">
        <v>565</v>
      </c>
      <c r="B822" s="192" t="s">
        <v>4058</v>
      </c>
      <c r="C822" s="125" t="s">
        <v>3309</v>
      </c>
      <c r="D822" s="125" t="s">
        <v>3421</v>
      </c>
      <c r="E822" s="502">
        <v>40000000</v>
      </c>
      <c r="F822" s="502"/>
      <c r="G822" s="125" t="s">
        <v>1914</v>
      </c>
    </row>
    <row r="823" spans="1:7" ht="15.75" x14ac:dyDescent="0.25">
      <c r="A823" s="125">
        <v>566</v>
      </c>
      <c r="B823" s="192" t="s">
        <v>4059</v>
      </c>
      <c r="C823" s="125" t="s">
        <v>1922</v>
      </c>
      <c r="D823" s="125" t="s">
        <v>3418</v>
      </c>
      <c r="E823" s="125"/>
      <c r="F823" s="502">
        <v>20000000</v>
      </c>
      <c r="G823" s="125" t="s">
        <v>1914</v>
      </c>
    </row>
    <row r="824" spans="1:7" ht="15.75" x14ac:dyDescent="0.25">
      <c r="A824" s="125">
        <v>567</v>
      </c>
      <c r="B824" s="192" t="s">
        <v>4060</v>
      </c>
      <c r="C824" s="125" t="s">
        <v>3413</v>
      </c>
      <c r="D824" s="125" t="s">
        <v>3418</v>
      </c>
      <c r="E824" s="125"/>
      <c r="F824" s="502">
        <v>20000000</v>
      </c>
      <c r="G824" s="125"/>
    </row>
    <row r="825" spans="1:7" ht="15.75" x14ac:dyDescent="0.25">
      <c r="A825" s="125">
        <v>568</v>
      </c>
      <c r="B825" s="192" t="s">
        <v>4061</v>
      </c>
      <c r="C825" s="125" t="s">
        <v>1957</v>
      </c>
      <c r="D825" s="125" t="s">
        <v>3418</v>
      </c>
      <c r="E825" s="125"/>
      <c r="F825" s="502">
        <v>20000000</v>
      </c>
      <c r="G825" s="125"/>
    </row>
    <row r="826" spans="1:7" ht="15.75" x14ac:dyDescent="0.25">
      <c r="A826" s="125">
        <v>569</v>
      </c>
      <c r="B826" s="192" t="s">
        <v>4062</v>
      </c>
      <c r="C826" s="125" t="s">
        <v>1922</v>
      </c>
      <c r="D826" s="125" t="s">
        <v>4063</v>
      </c>
      <c r="E826" s="125"/>
      <c r="F826" s="502">
        <v>20000000</v>
      </c>
      <c r="G826" s="125" t="s">
        <v>1914</v>
      </c>
    </row>
    <row r="827" spans="1:7" ht="31.5" x14ac:dyDescent="0.25">
      <c r="A827" s="125">
        <v>570</v>
      </c>
      <c r="B827" s="192" t="s">
        <v>546</v>
      </c>
      <c r="C827" s="125" t="s">
        <v>3520</v>
      </c>
      <c r="D827" s="125" t="s">
        <v>4063</v>
      </c>
      <c r="E827" s="125"/>
      <c r="F827" s="502">
        <v>20000000</v>
      </c>
      <c r="G827" s="125"/>
    </row>
    <row r="828" spans="1:7" ht="31.5" x14ac:dyDescent="0.25">
      <c r="A828" s="125">
        <v>571</v>
      </c>
      <c r="B828" s="192" t="s">
        <v>4064</v>
      </c>
      <c r="C828" s="125" t="s">
        <v>3520</v>
      </c>
      <c r="D828" s="125" t="s">
        <v>4063</v>
      </c>
      <c r="E828" s="125"/>
      <c r="F828" s="502">
        <v>20000000</v>
      </c>
      <c r="G828" s="125"/>
    </row>
    <row r="829" spans="1:7" ht="31.5" x14ac:dyDescent="0.25">
      <c r="A829" s="125">
        <v>572</v>
      </c>
      <c r="B829" s="192" t="s">
        <v>1517</v>
      </c>
      <c r="C829" s="125" t="s">
        <v>3309</v>
      </c>
      <c r="D829" s="125" t="s">
        <v>4063</v>
      </c>
      <c r="E829" s="125"/>
      <c r="F829" s="502">
        <v>20000000</v>
      </c>
      <c r="G829" s="125"/>
    </row>
    <row r="830" spans="1:7" ht="15.75" x14ac:dyDescent="0.25">
      <c r="A830" s="125">
        <v>573</v>
      </c>
      <c r="B830" s="192" t="s">
        <v>4065</v>
      </c>
      <c r="C830" s="125" t="s">
        <v>3413</v>
      </c>
      <c r="D830" s="125" t="s">
        <v>3414</v>
      </c>
      <c r="E830" s="125"/>
      <c r="F830" s="502">
        <v>20000000</v>
      </c>
      <c r="G830" s="125"/>
    </row>
    <row r="831" spans="1:7" ht="15.75" x14ac:dyDescent="0.25">
      <c r="A831" s="125">
        <v>574</v>
      </c>
      <c r="B831" s="192" t="s">
        <v>4066</v>
      </c>
      <c r="C831" s="125" t="s">
        <v>1957</v>
      </c>
      <c r="D831" s="125" t="s">
        <v>3414</v>
      </c>
      <c r="E831" s="125"/>
      <c r="F831" s="502">
        <v>20000000</v>
      </c>
      <c r="G831" s="125"/>
    </row>
    <row r="832" spans="1:7" ht="15.75" x14ac:dyDescent="0.25">
      <c r="A832" s="125">
        <v>575</v>
      </c>
      <c r="B832" s="192" t="s">
        <v>4067</v>
      </c>
      <c r="C832" s="125" t="s">
        <v>4068</v>
      </c>
      <c r="D832" s="125" t="s">
        <v>3414</v>
      </c>
      <c r="E832" s="125"/>
      <c r="F832" s="502">
        <v>20000000</v>
      </c>
      <c r="G832" s="125"/>
    </row>
    <row r="833" spans="1:7" ht="15.75" x14ac:dyDescent="0.25">
      <c r="A833" s="125">
        <v>576</v>
      </c>
      <c r="B833" s="192" t="s">
        <v>4069</v>
      </c>
      <c r="C833" s="125" t="s">
        <v>1922</v>
      </c>
      <c r="D833" s="125" t="s">
        <v>3414</v>
      </c>
      <c r="E833" s="125"/>
      <c r="F833" s="502">
        <v>20000000</v>
      </c>
      <c r="G833" s="125" t="s">
        <v>1914</v>
      </c>
    </row>
    <row r="834" spans="1:7" ht="31.5" x14ac:dyDescent="0.25">
      <c r="A834" s="125">
        <v>577</v>
      </c>
      <c r="B834" s="192" t="s">
        <v>4070</v>
      </c>
      <c r="C834" s="125" t="s">
        <v>3522</v>
      </c>
      <c r="D834" s="125" t="s">
        <v>3409</v>
      </c>
      <c r="E834" s="125"/>
      <c r="F834" s="502">
        <v>20000000</v>
      </c>
      <c r="G834" s="125"/>
    </row>
    <row r="835" spans="1:7" ht="31.5" x14ac:dyDescent="0.25">
      <c r="A835" s="125">
        <v>578</v>
      </c>
      <c r="B835" s="192" t="s">
        <v>4071</v>
      </c>
      <c r="C835" s="125" t="s">
        <v>3536</v>
      </c>
      <c r="D835" s="125" t="s">
        <v>3409</v>
      </c>
      <c r="E835" s="125"/>
      <c r="F835" s="502">
        <v>20000000</v>
      </c>
      <c r="G835" s="125"/>
    </row>
    <row r="836" spans="1:7" ht="31.5" x14ac:dyDescent="0.25">
      <c r="A836" s="125">
        <v>579</v>
      </c>
      <c r="B836" s="192" t="s">
        <v>4072</v>
      </c>
      <c r="C836" s="125" t="s">
        <v>3309</v>
      </c>
      <c r="D836" s="125" t="s">
        <v>3409</v>
      </c>
      <c r="E836" s="125"/>
      <c r="F836" s="502">
        <v>20000000</v>
      </c>
      <c r="G836" s="125"/>
    </row>
    <row r="837" spans="1:7" ht="31.5" x14ac:dyDescent="0.25">
      <c r="A837" s="125">
        <v>580</v>
      </c>
      <c r="B837" s="192" t="s">
        <v>4073</v>
      </c>
      <c r="C837" s="125" t="s">
        <v>3516</v>
      </c>
      <c r="D837" s="125" t="s">
        <v>3409</v>
      </c>
      <c r="E837" s="125"/>
      <c r="F837" s="502">
        <v>20000000</v>
      </c>
      <c r="G837" s="125"/>
    </row>
    <row r="838" spans="1:7" ht="15.75" x14ac:dyDescent="0.25">
      <c r="A838" s="125">
        <v>581</v>
      </c>
      <c r="B838" s="192" t="s">
        <v>4074</v>
      </c>
      <c r="C838" s="125" t="s">
        <v>1922</v>
      </c>
      <c r="D838" s="125" t="s">
        <v>3409</v>
      </c>
      <c r="E838" s="125"/>
      <c r="F838" s="502">
        <v>20000000</v>
      </c>
      <c r="G838" s="125" t="s">
        <v>1914</v>
      </c>
    </row>
    <row r="839" spans="1:7" ht="31.5" x14ac:dyDescent="0.25">
      <c r="A839" s="125">
        <v>582</v>
      </c>
      <c r="B839" s="192" t="s">
        <v>4075</v>
      </c>
      <c r="C839" s="125" t="s">
        <v>3419</v>
      </c>
      <c r="D839" s="125" t="s">
        <v>3409</v>
      </c>
      <c r="E839" s="125"/>
      <c r="F839" s="502">
        <v>20000000</v>
      </c>
      <c r="G839" s="125"/>
    </row>
    <row r="840" spans="1:7" ht="31.5" x14ac:dyDescent="0.25">
      <c r="A840" s="125">
        <v>583</v>
      </c>
      <c r="B840" s="192" t="s">
        <v>4076</v>
      </c>
      <c r="C840" s="125" t="s">
        <v>3520</v>
      </c>
      <c r="D840" s="125" t="s">
        <v>3409</v>
      </c>
      <c r="E840" s="125"/>
      <c r="F840" s="502">
        <v>20000000</v>
      </c>
      <c r="G840" s="125"/>
    </row>
    <row r="841" spans="1:7" ht="15.75" x14ac:dyDescent="0.25">
      <c r="A841" s="125">
        <v>584</v>
      </c>
      <c r="B841" s="192" t="s">
        <v>1498</v>
      </c>
      <c r="C841" s="125" t="s">
        <v>1922</v>
      </c>
      <c r="D841" s="125" t="s">
        <v>3416</v>
      </c>
      <c r="E841" s="125"/>
      <c r="F841" s="502">
        <v>20000000</v>
      </c>
      <c r="G841" s="125" t="s">
        <v>1914</v>
      </c>
    </row>
    <row r="842" spans="1:7" ht="31.5" x14ac:dyDescent="0.25">
      <c r="A842" s="125">
        <v>585</v>
      </c>
      <c r="B842" s="192" t="s">
        <v>549</v>
      </c>
      <c r="C842" s="125" t="s">
        <v>3522</v>
      </c>
      <c r="D842" s="125" t="s">
        <v>3416</v>
      </c>
      <c r="E842" s="125"/>
      <c r="F842" s="502">
        <v>20000000</v>
      </c>
      <c r="G842" s="125"/>
    </row>
    <row r="843" spans="1:7" ht="31.5" x14ac:dyDescent="0.25">
      <c r="A843" s="125">
        <v>586</v>
      </c>
      <c r="B843" s="192" t="s">
        <v>4077</v>
      </c>
      <c r="C843" s="125" t="s">
        <v>3309</v>
      </c>
      <c r="D843" s="125" t="s">
        <v>3421</v>
      </c>
      <c r="E843" s="125"/>
      <c r="F843" s="502">
        <v>20000000</v>
      </c>
      <c r="G843" s="125"/>
    </row>
    <row r="844" spans="1:7" ht="31.5" x14ac:dyDescent="0.25">
      <c r="A844" s="125">
        <v>587</v>
      </c>
      <c r="B844" s="192" t="s">
        <v>4078</v>
      </c>
      <c r="C844" s="125" t="s">
        <v>3309</v>
      </c>
      <c r="D844" s="125" t="s">
        <v>3421</v>
      </c>
      <c r="E844" s="125"/>
      <c r="F844" s="502">
        <v>20000000</v>
      </c>
      <c r="G844" s="125" t="s">
        <v>1914</v>
      </c>
    </row>
    <row r="845" spans="1:7" ht="15.75" x14ac:dyDescent="0.25">
      <c r="A845" s="125">
        <v>588</v>
      </c>
      <c r="B845" s="192" t="s">
        <v>4079</v>
      </c>
      <c r="C845" s="125" t="s">
        <v>3148</v>
      </c>
      <c r="D845" s="125" t="s">
        <v>3425</v>
      </c>
      <c r="E845" s="125"/>
      <c r="F845" s="502">
        <v>20000000</v>
      </c>
      <c r="G845" s="125"/>
    </row>
    <row r="846" spans="1:7" ht="31.5" x14ac:dyDescent="0.25">
      <c r="A846" s="125">
        <v>589</v>
      </c>
      <c r="B846" s="192" t="s">
        <v>4080</v>
      </c>
      <c r="C846" s="125" t="s">
        <v>3516</v>
      </c>
      <c r="D846" s="125" t="s">
        <v>3425</v>
      </c>
      <c r="E846" s="125"/>
      <c r="F846" s="502">
        <v>20000000</v>
      </c>
      <c r="G846" s="125"/>
    </row>
    <row r="847" spans="1:7" ht="31.5" x14ac:dyDescent="0.25">
      <c r="A847" s="125">
        <v>590</v>
      </c>
      <c r="B847" s="192" t="s">
        <v>4081</v>
      </c>
      <c r="C847" s="125" t="s">
        <v>3309</v>
      </c>
      <c r="D847" s="125" t="s">
        <v>4082</v>
      </c>
      <c r="E847" s="125"/>
      <c r="F847" s="502">
        <v>20000000</v>
      </c>
      <c r="G847" s="125"/>
    </row>
    <row r="848" spans="1:7" ht="31.5" x14ac:dyDescent="0.25">
      <c r="A848" s="125">
        <v>591</v>
      </c>
      <c r="B848" s="192" t="s">
        <v>4083</v>
      </c>
      <c r="C848" s="125" t="s">
        <v>3309</v>
      </c>
      <c r="D848" s="125" t="s">
        <v>4082</v>
      </c>
      <c r="E848" s="125"/>
      <c r="F848" s="502">
        <v>20000000</v>
      </c>
      <c r="G848" s="125"/>
    </row>
    <row r="849" spans="1:7" ht="15.75" x14ac:dyDescent="0.25">
      <c r="A849" s="125">
        <v>592</v>
      </c>
      <c r="B849" s="192" t="s">
        <v>4084</v>
      </c>
      <c r="C849" s="125" t="s">
        <v>3413</v>
      </c>
      <c r="D849" s="125" t="s">
        <v>3407</v>
      </c>
      <c r="E849" s="125"/>
      <c r="F849" s="502">
        <v>20000000</v>
      </c>
      <c r="G849" s="125"/>
    </row>
    <row r="850" spans="1:7" ht="31.5" x14ac:dyDescent="0.25">
      <c r="A850" s="125">
        <v>593</v>
      </c>
      <c r="B850" s="192" t="s">
        <v>3479</v>
      </c>
      <c r="C850" s="125" t="s">
        <v>3520</v>
      </c>
      <c r="D850" s="125" t="s">
        <v>3153</v>
      </c>
      <c r="E850" s="125"/>
      <c r="F850" s="502">
        <v>20000000</v>
      </c>
      <c r="G850" s="125"/>
    </row>
    <row r="851" spans="1:7" ht="15.75" x14ac:dyDescent="0.25">
      <c r="A851" s="36" t="s">
        <v>1352</v>
      </c>
      <c r="B851" s="198" t="s">
        <v>3427</v>
      </c>
      <c r="C851" s="36"/>
      <c r="D851" s="36"/>
      <c r="E851" s="37">
        <f>SUM(E852:E872)</f>
        <v>0</v>
      </c>
      <c r="F851" s="37">
        <f>SUM(F852:F872)</f>
        <v>420000000</v>
      </c>
      <c r="G851" s="37"/>
    </row>
    <row r="852" spans="1:7" ht="31.5" x14ac:dyDescent="0.25">
      <c r="A852" s="125">
        <v>594</v>
      </c>
      <c r="B852" s="508" t="s">
        <v>4085</v>
      </c>
      <c r="C852" s="509" t="s">
        <v>3520</v>
      </c>
      <c r="D852" s="509" t="s">
        <v>3430</v>
      </c>
      <c r="E852" s="125"/>
      <c r="F852" s="502">
        <v>20000000</v>
      </c>
      <c r="G852" s="125"/>
    </row>
    <row r="853" spans="1:7" ht="31.5" x14ac:dyDescent="0.25">
      <c r="A853" s="125">
        <v>595</v>
      </c>
      <c r="B853" s="508" t="s">
        <v>4086</v>
      </c>
      <c r="C853" s="509" t="s">
        <v>3536</v>
      </c>
      <c r="D853" s="509" t="s">
        <v>3430</v>
      </c>
      <c r="E853" s="125"/>
      <c r="F853" s="502">
        <v>20000000</v>
      </c>
      <c r="G853" s="125"/>
    </row>
    <row r="854" spans="1:7" ht="31.5" x14ac:dyDescent="0.25">
      <c r="A854" s="125">
        <v>596</v>
      </c>
      <c r="B854" s="508" t="s">
        <v>4087</v>
      </c>
      <c r="C854" s="509" t="s">
        <v>3520</v>
      </c>
      <c r="D854" s="509" t="s">
        <v>3430</v>
      </c>
      <c r="E854" s="125"/>
      <c r="F854" s="502">
        <v>20000000</v>
      </c>
      <c r="G854" s="125"/>
    </row>
    <row r="855" spans="1:7" ht="31.5" x14ac:dyDescent="0.25">
      <c r="A855" s="125">
        <v>597</v>
      </c>
      <c r="B855" s="508" t="s">
        <v>4088</v>
      </c>
      <c r="C855" s="509" t="s">
        <v>3520</v>
      </c>
      <c r="D855" s="509" t="s">
        <v>3430</v>
      </c>
      <c r="E855" s="502"/>
      <c r="F855" s="502">
        <v>20000000</v>
      </c>
      <c r="G855" s="125"/>
    </row>
    <row r="856" spans="1:7" ht="31.5" x14ac:dyDescent="0.25">
      <c r="A856" s="125">
        <v>598</v>
      </c>
      <c r="B856" s="508" t="s">
        <v>4089</v>
      </c>
      <c r="C856" s="509" t="s">
        <v>4090</v>
      </c>
      <c r="D856" s="509" t="s">
        <v>3430</v>
      </c>
      <c r="E856" s="125"/>
      <c r="F856" s="502">
        <v>20000000</v>
      </c>
      <c r="G856" s="125"/>
    </row>
    <row r="857" spans="1:7" ht="31.5" x14ac:dyDescent="0.25">
      <c r="A857" s="125">
        <v>599</v>
      </c>
      <c r="B857" s="508" t="s">
        <v>4091</v>
      </c>
      <c r="C857" s="509" t="s">
        <v>3520</v>
      </c>
      <c r="D857" s="509" t="s">
        <v>4092</v>
      </c>
      <c r="E857" s="125"/>
      <c r="F857" s="502">
        <v>20000000</v>
      </c>
      <c r="G857" s="125"/>
    </row>
    <row r="858" spans="1:7" ht="31.5" x14ac:dyDescent="0.25">
      <c r="A858" s="125">
        <v>600</v>
      </c>
      <c r="B858" s="508" t="s">
        <v>4093</v>
      </c>
      <c r="C858" s="509" t="s">
        <v>4094</v>
      </c>
      <c r="D858" s="509" t="s">
        <v>1764</v>
      </c>
      <c r="E858" s="125"/>
      <c r="F858" s="502">
        <v>20000000</v>
      </c>
      <c r="G858" s="125"/>
    </row>
    <row r="859" spans="1:7" ht="31.5" x14ac:dyDescent="0.25">
      <c r="A859" s="125">
        <v>601</v>
      </c>
      <c r="B859" s="508" t="s">
        <v>4095</v>
      </c>
      <c r="C859" s="509" t="s">
        <v>4096</v>
      </c>
      <c r="D859" s="509" t="s">
        <v>4097</v>
      </c>
      <c r="E859" s="502"/>
      <c r="F859" s="502">
        <v>20000000</v>
      </c>
      <c r="G859" s="125"/>
    </row>
    <row r="860" spans="1:7" ht="31.5" x14ac:dyDescent="0.25">
      <c r="A860" s="125">
        <v>602</v>
      </c>
      <c r="B860" s="508" t="s">
        <v>4098</v>
      </c>
      <c r="C860" s="509" t="s">
        <v>4096</v>
      </c>
      <c r="D860" s="509" t="s">
        <v>3432</v>
      </c>
      <c r="E860" s="502"/>
      <c r="F860" s="502">
        <v>20000000</v>
      </c>
      <c r="G860" s="125"/>
    </row>
    <row r="861" spans="1:7" ht="31.5" x14ac:dyDescent="0.25">
      <c r="A861" s="125">
        <v>603</v>
      </c>
      <c r="B861" s="508" t="s">
        <v>4099</v>
      </c>
      <c r="C861" s="509" t="s">
        <v>3516</v>
      </c>
      <c r="D861" s="509" t="s">
        <v>3435</v>
      </c>
      <c r="E861" s="125"/>
      <c r="F861" s="502">
        <v>20000000</v>
      </c>
      <c r="G861" s="125"/>
    </row>
    <row r="862" spans="1:7" ht="31.5" x14ac:dyDescent="0.25">
      <c r="A862" s="125">
        <v>604</v>
      </c>
      <c r="B862" s="508" t="s">
        <v>4100</v>
      </c>
      <c r="C862" s="509" t="s">
        <v>4096</v>
      </c>
      <c r="D862" s="509" t="s">
        <v>3435</v>
      </c>
      <c r="E862" s="125"/>
      <c r="F862" s="502">
        <v>20000000</v>
      </c>
      <c r="G862" s="125"/>
    </row>
    <row r="863" spans="1:7" ht="31.5" x14ac:dyDescent="0.25">
      <c r="A863" s="125">
        <v>605</v>
      </c>
      <c r="B863" s="508" t="s">
        <v>4101</v>
      </c>
      <c r="C863" s="509" t="s">
        <v>4096</v>
      </c>
      <c r="D863" s="509" t="s">
        <v>3435</v>
      </c>
      <c r="E863" s="125"/>
      <c r="F863" s="502">
        <v>20000000</v>
      </c>
      <c r="G863" s="125"/>
    </row>
    <row r="864" spans="1:7" ht="31.5" x14ac:dyDescent="0.25">
      <c r="A864" s="125">
        <v>606</v>
      </c>
      <c r="B864" s="508" t="s">
        <v>4102</v>
      </c>
      <c r="C864" s="509" t="s">
        <v>3520</v>
      </c>
      <c r="D864" s="509" t="s">
        <v>3435</v>
      </c>
      <c r="E864" s="125"/>
      <c r="F864" s="502">
        <v>20000000</v>
      </c>
      <c r="G864" s="125"/>
    </row>
    <row r="865" spans="1:7" ht="31.5" x14ac:dyDescent="0.25">
      <c r="A865" s="125">
        <v>607</v>
      </c>
      <c r="B865" s="508" t="s">
        <v>4103</v>
      </c>
      <c r="C865" s="509" t="s">
        <v>3419</v>
      </c>
      <c r="D865" s="509" t="s">
        <v>3435</v>
      </c>
      <c r="E865" s="125"/>
      <c r="F865" s="502">
        <v>20000000</v>
      </c>
      <c r="G865" s="125"/>
    </row>
    <row r="866" spans="1:7" ht="31.5" x14ac:dyDescent="0.25">
      <c r="A866" s="125">
        <v>608</v>
      </c>
      <c r="B866" s="508" t="s">
        <v>4104</v>
      </c>
      <c r="C866" s="509" t="s">
        <v>3516</v>
      </c>
      <c r="D866" s="509" t="s">
        <v>3435</v>
      </c>
      <c r="E866" s="125"/>
      <c r="F866" s="502">
        <v>20000000</v>
      </c>
      <c r="G866" s="125"/>
    </row>
    <row r="867" spans="1:7" ht="31.5" x14ac:dyDescent="0.25">
      <c r="A867" s="125">
        <v>609</v>
      </c>
      <c r="B867" s="508" t="s">
        <v>3434</v>
      </c>
      <c r="C867" s="509" t="s">
        <v>3520</v>
      </c>
      <c r="D867" s="509" t="s">
        <v>3435</v>
      </c>
      <c r="E867" s="125"/>
      <c r="F867" s="502">
        <v>20000000</v>
      </c>
      <c r="G867" s="125"/>
    </row>
    <row r="868" spans="1:7" ht="31.5" x14ac:dyDescent="0.25">
      <c r="A868" s="125">
        <v>610</v>
      </c>
      <c r="B868" s="508" t="s">
        <v>4105</v>
      </c>
      <c r="C868" s="509" t="s">
        <v>3419</v>
      </c>
      <c r="D868" s="509" t="s">
        <v>3435</v>
      </c>
      <c r="E868" s="125"/>
      <c r="F868" s="502">
        <v>20000000</v>
      </c>
      <c r="G868" s="125"/>
    </row>
    <row r="869" spans="1:7" ht="31.5" x14ac:dyDescent="0.25">
      <c r="A869" s="125">
        <v>611</v>
      </c>
      <c r="B869" s="508" t="s">
        <v>4106</v>
      </c>
      <c r="C869" s="509" t="s">
        <v>3520</v>
      </c>
      <c r="D869" s="509" t="s">
        <v>3435</v>
      </c>
      <c r="E869" s="125"/>
      <c r="F869" s="502">
        <v>20000000</v>
      </c>
      <c r="G869" s="125"/>
    </row>
    <row r="870" spans="1:7" ht="31.5" x14ac:dyDescent="0.25">
      <c r="A870" s="125">
        <v>612</v>
      </c>
      <c r="B870" s="508" t="s">
        <v>4107</v>
      </c>
      <c r="C870" s="509" t="s">
        <v>3536</v>
      </c>
      <c r="D870" s="509" t="s">
        <v>4108</v>
      </c>
      <c r="E870" s="125"/>
      <c r="F870" s="502">
        <v>20000000</v>
      </c>
      <c r="G870" s="125"/>
    </row>
    <row r="871" spans="1:7" ht="31.5" x14ac:dyDescent="0.25">
      <c r="A871" s="125">
        <v>613</v>
      </c>
      <c r="B871" s="508" t="s">
        <v>4109</v>
      </c>
      <c r="C871" s="509" t="s">
        <v>3520</v>
      </c>
      <c r="D871" s="509" t="s">
        <v>4110</v>
      </c>
      <c r="E871" s="125"/>
      <c r="F871" s="502">
        <v>20000000</v>
      </c>
      <c r="G871" s="125"/>
    </row>
    <row r="872" spans="1:7" ht="31.5" x14ac:dyDescent="0.25">
      <c r="A872" s="125">
        <v>614</v>
      </c>
      <c r="B872" s="508" t="s">
        <v>4111</v>
      </c>
      <c r="C872" s="509" t="s">
        <v>4096</v>
      </c>
      <c r="D872" s="509" t="s">
        <v>4112</v>
      </c>
      <c r="E872" s="125"/>
      <c r="F872" s="502">
        <v>20000000</v>
      </c>
      <c r="G872" s="125" t="s">
        <v>1914</v>
      </c>
    </row>
    <row r="873" spans="1:7" ht="15.75" x14ac:dyDescent="0.25">
      <c r="A873" s="490"/>
      <c r="B873" s="491"/>
      <c r="C873" s="125"/>
      <c r="D873" s="125"/>
      <c r="E873" s="490"/>
      <c r="F873" s="517"/>
      <c r="G873" s="490"/>
    </row>
    <row r="874" spans="1:7" ht="15.75" x14ac:dyDescent="0.25">
      <c r="A874" s="39"/>
      <c r="B874" s="585"/>
      <c r="C874" s="585"/>
      <c r="D874" s="585"/>
      <c r="E874" s="40"/>
      <c r="F874" s="40"/>
      <c r="G874" s="40"/>
    </row>
    <row r="875" spans="1:7" x14ac:dyDescent="0.25">
      <c r="A875" s="586" t="s">
        <v>1918</v>
      </c>
      <c r="B875" s="586"/>
      <c r="C875" s="586"/>
      <c r="D875" s="586"/>
      <c r="E875" s="586"/>
      <c r="F875" s="586"/>
      <c r="G875" s="586"/>
    </row>
    <row r="876" spans="1:7" x14ac:dyDescent="0.25">
      <c r="A876" s="587" t="s">
        <v>1919</v>
      </c>
      <c r="B876" s="587"/>
      <c r="C876" s="587"/>
      <c r="D876" s="587"/>
      <c r="E876" s="587"/>
      <c r="F876" s="587"/>
      <c r="G876" s="587"/>
    </row>
    <row r="877" spans="1:7" ht="15.75" x14ac:dyDescent="0.25">
      <c r="A877" s="584" t="s">
        <v>1920</v>
      </c>
      <c r="B877" s="584"/>
      <c r="C877" s="584"/>
      <c r="D877" s="584"/>
      <c r="E877" s="584"/>
      <c r="F877" s="584"/>
      <c r="G877" s="41"/>
    </row>
  </sheetData>
  <mergeCells count="17">
    <mergeCell ref="A877:F877"/>
    <mergeCell ref="F6:F7"/>
    <mergeCell ref="G6:G7"/>
    <mergeCell ref="B449:C449"/>
    <mergeCell ref="B874:D874"/>
    <mergeCell ref="A875:G875"/>
    <mergeCell ref="A876:G876"/>
    <mergeCell ref="A6:A7"/>
    <mergeCell ref="B6:B7"/>
    <mergeCell ref="C6:C7"/>
    <mergeCell ref="D6:D7"/>
    <mergeCell ref="E6:E7"/>
    <mergeCell ref="A1:G1"/>
    <mergeCell ref="A2:G2"/>
    <mergeCell ref="A3:G3"/>
    <mergeCell ref="A4:G4"/>
    <mergeCell ref="F5:G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2"/>
  <sheetViews>
    <sheetView topLeftCell="A16" workbookViewId="0">
      <selection activeCell="B11" sqref="B11"/>
    </sheetView>
  </sheetViews>
  <sheetFormatPr defaultRowHeight="15" x14ac:dyDescent="0.25"/>
  <cols>
    <col min="1" max="1" width="5.28515625" customWidth="1"/>
    <col min="2" max="2" width="30.85546875" customWidth="1"/>
    <col min="3" max="3" width="24.28515625" customWidth="1"/>
    <col min="4" max="4" width="18.42578125" customWidth="1"/>
    <col min="5" max="5" width="18.28515625" customWidth="1"/>
    <col min="6" max="6" width="12.7109375" customWidth="1"/>
    <col min="7" max="7" width="11.28515625" customWidth="1"/>
  </cols>
  <sheetData>
    <row r="1" spans="1:7" ht="18.75" x14ac:dyDescent="0.25">
      <c r="A1" s="589" t="s">
        <v>8635</v>
      </c>
      <c r="B1" s="589"/>
      <c r="C1" s="589"/>
      <c r="D1" s="589"/>
      <c r="E1" s="589"/>
      <c r="F1" s="589"/>
      <c r="G1" s="589"/>
    </row>
    <row r="2" spans="1:7" ht="18.75" x14ac:dyDescent="0.3">
      <c r="A2" s="590" t="s">
        <v>1915</v>
      </c>
      <c r="B2" s="590"/>
      <c r="C2" s="590"/>
      <c r="D2" s="590"/>
      <c r="E2" s="590"/>
      <c r="F2" s="590"/>
      <c r="G2" s="590"/>
    </row>
    <row r="3" spans="1:7" ht="18.75" x14ac:dyDescent="0.3">
      <c r="A3" s="591" t="s">
        <v>4113</v>
      </c>
      <c r="B3" s="591"/>
      <c r="C3" s="591"/>
      <c r="D3" s="591"/>
      <c r="E3" s="591"/>
      <c r="F3" s="591"/>
      <c r="G3" s="591"/>
    </row>
    <row r="4" spans="1:7" ht="16.5" x14ac:dyDescent="0.25">
      <c r="A4" s="592" t="s">
        <v>1933</v>
      </c>
      <c r="B4" s="592"/>
      <c r="C4" s="592"/>
      <c r="D4" s="592"/>
      <c r="E4" s="592"/>
      <c r="F4" s="592"/>
      <c r="G4" s="592"/>
    </row>
    <row r="5" spans="1:7" ht="10.5" customHeight="1" x14ac:dyDescent="0.3">
      <c r="A5" s="42"/>
      <c r="B5" s="42"/>
      <c r="E5" s="43"/>
      <c r="F5" s="44"/>
      <c r="G5" s="45"/>
    </row>
    <row r="6" spans="1:7" ht="66" customHeight="1" x14ac:dyDescent="0.25">
      <c r="A6" s="36" t="s">
        <v>1936</v>
      </c>
      <c r="B6" s="36" t="s">
        <v>0</v>
      </c>
      <c r="C6" s="36" t="s">
        <v>1937</v>
      </c>
      <c r="D6" s="36" t="s">
        <v>1938</v>
      </c>
      <c r="E6" s="36" t="s">
        <v>3102</v>
      </c>
      <c r="F6" s="36" t="s">
        <v>3103</v>
      </c>
      <c r="G6" s="36" t="s">
        <v>3</v>
      </c>
    </row>
    <row r="7" spans="1:7" ht="15.75" x14ac:dyDescent="0.25">
      <c r="A7" s="24" t="s">
        <v>4</v>
      </c>
      <c r="B7" s="24" t="s">
        <v>5</v>
      </c>
      <c r="C7" s="24" t="s">
        <v>1380</v>
      </c>
      <c r="D7" s="24" t="s">
        <v>1381</v>
      </c>
      <c r="E7" s="24" t="s">
        <v>6</v>
      </c>
      <c r="F7" s="24" t="s">
        <v>7</v>
      </c>
      <c r="G7" s="24" t="s">
        <v>1931</v>
      </c>
    </row>
    <row r="8" spans="1:7" ht="18" customHeight="1" x14ac:dyDescent="0.25">
      <c r="A8" s="36" t="s">
        <v>1382</v>
      </c>
      <c r="B8" s="128" t="s">
        <v>1383</v>
      </c>
      <c r="C8" s="128"/>
      <c r="D8" s="36"/>
      <c r="E8" s="116">
        <f>E9+E28+E36+E46+E61+E66+E69+E72+E76+E83+E86+E89+E57</f>
        <v>2840000000</v>
      </c>
      <c r="F8" s="36"/>
      <c r="G8" s="36"/>
    </row>
    <row r="9" spans="1:7" ht="18" customHeight="1" x14ac:dyDescent="0.25">
      <c r="A9" s="36" t="s">
        <v>1324</v>
      </c>
      <c r="B9" s="128" t="s">
        <v>4114</v>
      </c>
      <c r="C9" s="128"/>
      <c r="D9" s="36"/>
      <c r="E9" s="116">
        <f>SUM(E10:E27)</f>
        <v>720000000</v>
      </c>
      <c r="F9" s="36"/>
      <c r="G9" s="36"/>
    </row>
    <row r="10" spans="1:7" ht="18" customHeight="1" x14ac:dyDescent="0.25">
      <c r="A10" s="125">
        <v>1</v>
      </c>
      <c r="B10" s="192" t="s">
        <v>4115</v>
      </c>
      <c r="C10" s="125" t="s">
        <v>4116</v>
      </c>
      <c r="D10" s="192" t="s">
        <v>724</v>
      </c>
      <c r="E10" s="519">
        <v>40000000</v>
      </c>
      <c r="F10" s="520"/>
      <c r="G10" s="521"/>
    </row>
    <row r="11" spans="1:7" ht="18" customHeight="1" x14ac:dyDescent="0.25">
      <c r="A11" s="125">
        <v>2</v>
      </c>
      <c r="B11" s="192" t="s">
        <v>4117</v>
      </c>
      <c r="C11" s="125" t="s">
        <v>4118</v>
      </c>
      <c r="D11" s="192" t="s">
        <v>4119</v>
      </c>
      <c r="E11" s="519">
        <v>40000000</v>
      </c>
      <c r="F11" s="520"/>
      <c r="G11" s="521"/>
    </row>
    <row r="12" spans="1:7" ht="18" customHeight="1" x14ac:dyDescent="0.25">
      <c r="A12" s="125">
        <v>3</v>
      </c>
      <c r="B12" s="192" t="s">
        <v>4120</v>
      </c>
      <c r="C12" s="125" t="s">
        <v>4121</v>
      </c>
      <c r="D12" s="192" t="s">
        <v>724</v>
      </c>
      <c r="E12" s="519">
        <v>40000000</v>
      </c>
      <c r="F12" s="520"/>
      <c r="G12" s="521"/>
    </row>
    <row r="13" spans="1:7" ht="18" customHeight="1" x14ac:dyDescent="0.25">
      <c r="A13" s="125">
        <v>4</v>
      </c>
      <c r="B13" s="192" t="s">
        <v>4122</v>
      </c>
      <c r="C13" s="125" t="s">
        <v>4123</v>
      </c>
      <c r="D13" s="192" t="s">
        <v>4124</v>
      </c>
      <c r="E13" s="519">
        <v>40000000</v>
      </c>
      <c r="F13" s="520"/>
      <c r="G13" s="521"/>
    </row>
    <row r="14" spans="1:7" ht="18" customHeight="1" x14ac:dyDescent="0.25">
      <c r="A14" s="125">
        <v>5</v>
      </c>
      <c r="B14" s="192" t="s">
        <v>4125</v>
      </c>
      <c r="C14" s="125" t="s">
        <v>4126</v>
      </c>
      <c r="D14" s="192" t="s">
        <v>724</v>
      </c>
      <c r="E14" s="519">
        <v>40000000</v>
      </c>
      <c r="F14" s="520"/>
      <c r="G14" s="521"/>
    </row>
    <row r="15" spans="1:7" ht="18" customHeight="1" x14ac:dyDescent="0.25">
      <c r="A15" s="125">
        <v>6</v>
      </c>
      <c r="B15" s="192" t="s">
        <v>4127</v>
      </c>
      <c r="C15" s="125" t="s">
        <v>4128</v>
      </c>
      <c r="D15" s="192" t="s">
        <v>4119</v>
      </c>
      <c r="E15" s="519">
        <v>40000000</v>
      </c>
      <c r="F15" s="520"/>
      <c r="G15" s="521"/>
    </row>
    <row r="16" spans="1:7" ht="31.5" customHeight="1" x14ac:dyDescent="0.25">
      <c r="A16" s="125">
        <v>7</v>
      </c>
      <c r="B16" s="192" t="s">
        <v>4129</v>
      </c>
      <c r="C16" s="125" t="s">
        <v>3227</v>
      </c>
      <c r="D16" s="192" t="s">
        <v>373</v>
      </c>
      <c r="E16" s="519">
        <v>40000000</v>
      </c>
      <c r="F16" s="520"/>
      <c r="G16" s="521"/>
    </row>
    <row r="17" spans="1:7" ht="19.5" customHeight="1" x14ac:dyDescent="0.25">
      <c r="A17" s="125">
        <v>8</v>
      </c>
      <c r="B17" s="475" t="s">
        <v>4130</v>
      </c>
      <c r="C17" s="131" t="s">
        <v>4131</v>
      </c>
      <c r="D17" s="475" t="s">
        <v>704</v>
      </c>
      <c r="E17" s="519">
        <v>40000000</v>
      </c>
      <c r="F17" s="520"/>
      <c r="G17" s="521"/>
    </row>
    <row r="18" spans="1:7" ht="28.5" customHeight="1" x14ac:dyDescent="0.25">
      <c r="A18" s="125">
        <v>9</v>
      </c>
      <c r="B18" s="475" t="s">
        <v>4132</v>
      </c>
      <c r="C18" s="131" t="s">
        <v>3170</v>
      </c>
      <c r="D18" s="192" t="s">
        <v>4124</v>
      </c>
      <c r="E18" s="519">
        <v>40000000</v>
      </c>
      <c r="F18" s="520"/>
      <c r="G18" s="521"/>
    </row>
    <row r="19" spans="1:7" ht="30.75" customHeight="1" x14ac:dyDescent="0.25">
      <c r="A19" s="125">
        <v>10</v>
      </c>
      <c r="B19" s="192" t="s">
        <v>4133</v>
      </c>
      <c r="C19" s="125" t="s">
        <v>3227</v>
      </c>
      <c r="D19" s="192" t="s">
        <v>4119</v>
      </c>
      <c r="E19" s="519">
        <v>40000000</v>
      </c>
      <c r="F19" s="520"/>
      <c r="G19" s="521"/>
    </row>
    <row r="20" spans="1:7" ht="15.75" x14ac:dyDescent="0.25">
      <c r="A20" s="125">
        <v>11</v>
      </c>
      <c r="B20" s="192" t="s">
        <v>4134</v>
      </c>
      <c r="C20" s="125" t="s">
        <v>1924</v>
      </c>
      <c r="D20" s="192" t="s">
        <v>4119</v>
      </c>
      <c r="E20" s="519">
        <v>40000000</v>
      </c>
      <c r="F20" s="520"/>
      <c r="G20" s="521"/>
    </row>
    <row r="21" spans="1:7" ht="28.5" customHeight="1" x14ac:dyDescent="0.25">
      <c r="A21" s="125">
        <v>12</v>
      </c>
      <c r="B21" s="192" t="s">
        <v>4135</v>
      </c>
      <c r="C21" s="125" t="s">
        <v>3227</v>
      </c>
      <c r="D21" s="192" t="s">
        <v>4119</v>
      </c>
      <c r="E21" s="519">
        <v>40000000</v>
      </c>
      <c r="F21" s="520"/>
      <c r="G21" s="521"/>
    </row>
    <row r="22" spans="1:7" ht="30" customHeight="1" x14ac:dyDescent="0.25">
      <c r="A22" s="125">
        <v>13</v>
      </c>
      <c r="B22" s="192" t="s">
        <v>4136</v>
      </c>
      <c r="C22" s="125" t="s">
        <v>3227</v>
      </c>
      <c r="D22" s="192" t="s">
        <v>4137</v>
      </c>
      <c r="E22" s="519">
        <v>40000000</v>
      </c>
      <c r="F22" s="520"/>
      <c r="G22" s="521"/>
    </row>
    <row r="23" spans="1:7" ht="32.25" customHeight="1" x14ac:dyDescent="0.25">
      <c r="A23" s="125">
        <v>14</v>
      </c>
      <c r="B23" s="522" t="s">
        <v>2363</v>
      </c>
      <c r="C23" s="523" t="s">
        <v>3170</v>
      </c>
      <c r="D23" s="522" t="s">
        <v>385</v>
      </c>
      <c r="E23" s="519">
        <v>40000000</v>
      </c>
      <c r="F23" s="524"/>
      <c r="G23" s="525"/>
    </row>
    <row r="24" spans="1:7" ht="28.5" customHeight="1" x14ac:dyDescent="0.25">
      <c r="A24" s="125">
        <v>15</v>
      </c>
      <c r="B24" s="522" t="s">
        <v>4138</v>
      </c>
      <c r="C24" s="523" t="s">
        <v>3170</v>
      </c>
      <c r="D24" s="522" t="s">
        <v>385</v>
      </c>
      <c r="E24" s="519">
        <v>40000000</v>
      </c>
      <c r="F24" s="524"/>
      <c r="G24" s="525"/>
    </row>
    <row r="25" spans="1:7" ht="28.5" customHeight="1" x14ac:dyDescent="0.25">
      <c r="A25" s="125">
        <v>16</v>
      </c>
      <c r="B25" s="522" t="s">
        <v>4139</v>
      </c>
      <c r="C25" s="523" t="s">
        <v>3170</v>
      </c>
      <c r="D25" s="526" t="s">
        <v>710</v>
      </c>
      <c r="E25" s="519">
        <v>40000000</v>
      </c>
      <c r="F25" s="524"/>
      <c r="G25" s="525"/>
    </row>
    <row r="26" spans="1:7" ht="27" customHeight="1" x14ac:dyDescent="0.25">
      <c r="A26" s="125">
        <v>17</v>
      </c>
      <c r="B26" s="522" t="s">
        <v>4140</v>
      </c>
      <c r="C26" s="523" t="s">
        <v>3170</v>
      </c>
      <c r="D26" s="522" t="s">
        <v>724</v>
      </c>
      <c r="E26" s="519">
        <v>40000000</v>
      </c>
      <c r="F26" s="524"/>
      <c r="G26" s="525"/>
    </row>
    <row r="27" spans="1:7" ht="23.25" customHeight="1" x14ac:dyDescent="0.25">
      <c r="A27" s="125">
        <v>18</v>
      </c>
      <c r="B27" s="522" t="s">
        <v>4141</v>
      </c>
      <c r="C27" s="523" t="s">
        <v>4131</v>
      </c>
      <c r="D27" s="522" t="s">
        <v>724</v>
      </c>
      <c r="E27" s="519">
        <v>40000000</v>
      </c>
      <c r="F27" s="524"/>
      <c r="G27" s="525"/>
    </row>
    <row r="28" spans="1:7" ht="22.5" customHeight="1" x14ac:dyDescent="0.25">
      <c r="A28" s="36" t="s">
        <v>1326</v>
      </c>
      <c r="B28" s="573" t="s">
        <v>4142</v>
      </c>
      <c r="C28" s="573"/>
      <c r="D28" s="36"/>
      <c r="E28" s="116">
        <f>SUM(E29:E34)</f>
        <v>240000000</v>
      </c>
      <c r="F28" s="36"/>
      <c r="G28" s="36"/>
    </row>
    <row r="29" spans="1:7" ht="31.5" x14ac:dyDescent="0.25">
      <c r="A29" s="125">
        <v>19</v>
      </c>
      <c r="B29" s="192" t="s">
        <v>4143</v>
      </c>
      <c r="C29" s="125" t="s">
        <v>4144</v>
      </c>
      <c r="D29" s="192" t="s">
        <v>4145</v>
      </c>
      <c r="E29" s="519">
        <v>40000000</v>
      </c>
      <c r="F29" s="520"/>
      <c r="G29" s="521"/>
    </row>
    <row r="30" spans="1:7" ht="20.25" customHeight="1" x14ac:dyDescent="0.25">
      <c r="A30" s="125">
        <v>20</v>
      </c>
      <c r="B30" s="192" t="s">
        <v>4146</v>
      </c>
      <c r="C30" s="125" t="s">
        <v>4147</v>
      </c>
      <c r="D30" s="192" t="s">
        <v>4148</v>
      </c>
      <c r="E30" s="519">
        <v>40000000</v>
      </c>
      <c r="F30" s="520"/>
      <c r="G30" s="521"/>
    </row>
    <row r="31" spans="1:7" ht="31.5" x14ac:dyDescent="0.25">
      <c r="A31" s="125">
        <v>21</v>
      </c>
      <c r="B31" s="192" t="s">
        <v>4149</v>
      </c>
      <c r="C31" s="125" t="s">
        <v>4150</v>
      </c>
      <c r="D31" s="192" t="s">
        <v>4151</v>
      </c>
      <c r="E31" s="519">
        <v>40000000</v>
      </c>
      <c r="F31" s="520"/>
      <c r="G31" s="521"/>
    </row>
    <row r="32" spans="1:7" ht="18" customHeight="1" x14ac:dyDescent="0.25">
      <c r="A32" s="125">
        <v>22</v>
      </c>
      <c r="B32" s="192" t="s">
        <v>4152</v>
      </c>
      <c r="C32" s="125" t="s">
        <v>4153</v>
      </c>
      <c r="D32" s="192" t="s">
        <v>4154</v>
      </c>
      <c r="E32" s="519">
        <v>40000000</v>
      </c>
      <c r="F32" s="520"/>
      <c r="G32" s="521"/>
    </row>
    <row r="33" spans="1:7" ht="18" customHeight="1" x14ac:dyDescent="0.25">
      <c r="A33" s="125">
        <v>23</v>
      </c>
      <c r="B33" s="192" t="s">
        <v>4155</v>
      </c>
      <c r="C33" s="125" t="s">
        <v>4156</v>
      </c>
      <c r="D33" s="497" t="s">
        <v>4157</v>
      </c>
      <c r="E33" s="519">
        <v>40000000</v>
      </c>
      <c r="F33" s="520"/>
      <c r="G33" s="521"/>
    </row>
    <row r="34" spans="1:7" ht="30.75" customHeight="1" x14ac:dyDescent="0.25">
      <c r="A34" s="125">
        <v>24</v>
      </c>
      <c r="B34" s="192" t="s">
        <v>4158</v>
      </c>
      <c r="C34" s="125" t="s">
        <v>3176</v>
      </c>
      <c r="D34" s="497" t="s">
        <v>4159</v>
      </c>
      <c r="E34" s="519">
        <v>40000000</v>
      </c>
      <c r="F34" s="520"/>
      <c r="G34" s="521"/>
    </row>
    <row r="35" spans="1:7" ht="21.75" customHeight="1" x14ac:dyDescent="0.25">
      <c r="A35" s="125">
        <v>25</v>
      </c>
      <c r="B35" s="192" t="s">
        <v>4160</v>
      </c>
      <c r="C35" s="125" t="s">
        <v>4161</v>
      </c>
      <c r="D35" s="497" t="s">
        <v>4162</v>
      </c>
      <c r="E35" s="519">
        <v>40000000</v>
      </c>
      <c r="F35" s="520"/>
      <c r="G35" s="521"/>
    </row>
    <row r="36" spans="1:7" ht="22.5" customHeight="1" x14ac:dyDescent="0.25">
      <c r="A36" s="36" t="s">
        <v>1328</v>
      </c>
      <c r="B36" s="198" t="s">
        <v>4163</v>
      </c>
      <c r="C36" s="125"/>
      <c r="D36" s="192"/>
      <c r="E36" s="527">
        <f>SUM(E37:E45)</f>
        <v>360000000</v>
      </c>
      <c r="F36" s="520"/>
      <c r="G36" s="521"/>
    </row>
    <row r="37" spans="1:7" ht="18" customHeight="1" x14ac:dyDescent="0.25">
      <c r="A37" s="125">
        <v>26</v>
      </c>
      <c r="B37" s="192" t="s">
        <v>4164</v>
      </c>
      <c r="C37" s="125" t="s">
        <v>4165</v>
      </c>
      <c r="D37" s="192" t="s">
        <v>385</v>
      </c>
      <c r="E37" s="519">
        <v>40000000</v>
      </c>
      <c r="F37" s="520"/>
      <c r="G37" s="521"/>
    </row>
    <row r="38" spans="1:7" ht="18" customHeight="1" x14ac:dyDescent="0.25">
      <c r="A38" s="125">
        <v>27</v>
      </c>
      <c r="B38" s="192" t="s">
        <v>4166</v>
      </c>
      <c r="C38" s="125" t="s">
        <v>1921</v>
      </c>
      <c r="D38" s="192" t="s">
        <v>294</v>
      </c>
      <c r="E38" s="519">
        <v>40000000</v>
      </c>
      <c r="F38" s="520"/>
      <c r="G38" s="521"/>
    </row>
    <row r="39" spans="1:7" ht="18" customHeight="1" x14ac:dyDescent="0.25">
      <c r="A39" s="125">
        <v>28</v>
      </c>
      <c r="B39" s="192" t="s">
        <v>4167</v>
      </c>
      <c r="C39" s="125" t="s">
        <v>4168</v>
      </c>
      <c r="D39" s="192" t="s">
        <v>294</v>
      </c>
      <c r="E39" s="519">
        <v>40000000</v>
      </c>
      <c r="F39" s="520"/>
      <c r="G39" s="521"/>
    </row>
    <row r="40" spans="1:7" ht="28.5" customHeight="1" x14ac:dyDescent="0.25">
      <c r="A40" s="125">
        <v>29</v>
      </c>
      <c r="B40" s="192" t="s">
        <v>4169</v>
      </c>
      <c r="C40" s="125" t="s">
        <v>4170</v>
      </c>
      <c r="D40" s="497" t="s">
        <v>4171</v>
      </c>
      <c r="E40" s="519">
        <v>40000000</v>
      </c>
      <c r="F40" s="520"/>
      <c r="G40" s="521"/>
    </row>
    <row r="41" spans="1:7" ht="18" customHeight="1" x14ac:dyDescent="0.25">
      <c r="A41" s="125">
        <v>30</v>
      </c>
      <c r="B41" s="192" t="s">
        <v>4172</v>
      </c>
      <c r="C41" s="125" t="s">
        <v>1922</v>
      </c>
      <c r="D41" s="192" t="s">
        <v>4173</v>
      </c>
      <c r="E41" s="519">
        <v>40000000</v>
      </c>
      <c r="F41" s="520"/>
      <c r="G41" s="521"/>
    </row>
    <row r="42" spans="1:7" ht="18" customHeight="1" x14ac:dyDescent="0.25">
      <c r="A42" s="125">
        <v>31</v>
      </c>
      <c r="B42" s="192" t="s">
        <v>4174</v>
      </c>
      <c r="C42" s="125" t="s">
        <v>1922</v>
      </c>
      <c r="D42" s="192" t="s">
        <v>4175</v>
      </c>
      <c r="E42" s="519">
        <v>40000000</v>
      </c>
      <c r="F42" s="520"/>
      <c r="G42" s="521"/>
    </row>
    <row r="43" spans="1:7" ht="30.75" customHeight="1" x14ac:dyDescent="0.25">
      <c r="A43" s="125">
        <v>32</v>
      </c>
      <c r="B43" s="528" t="s">
        <v>4176</v>
      </c>
      <c r="C43" s="529" t="s">
        <v>3227</v>
      </c>
      <c r="D43" s="528" t="s">
        <v>4177</v>
      </c>
      <c r="E43" s="519">
        <v>40000000</v>
      </c>
      <c r="F43" s="524"/>
      <c r="G43" s="525"/>
    </row>
    <row r="44" spans="1:7" ht="18" customHeight="1" x14ac:dyDescent="0.25">
      <c r="A44" s="125">
        <v>33</v>
      </c>
      <c r="B44" s="528" t="s">
        <v>4178</v>
      </c>
      <c r="C44" s="529" t="s">
        <v>1957</v>
      </c>
      <c r="D44" s="528" t="s">
        <v>301</v>
      </c>
      <c r="E44" s="519">
        <v>40000000</v>
      </c>
      <c r="F44" s="524"/>
      <c r="G44" s="525"/>
    </row>
    <row r="45" spans="1:7" ht="18" customHeight="1" x14ac:dyDescent="0.25">
      <c r="A45" s="125">
        <v>34</v>
      </c>
      <c r="B45" s="528" t="s">
        <v>4179</v>
      </c>
      <c r="C45" s="529" t="s">
        <v>4180</v>
      </c>
      <c r="D45" s="528" t="s">
        <v>301</v>
      </c>
      <c r="E45" s="519">
        <v>40000000</v>
      </c>
      <c r="F45" s="524"/>
      <c r="G45" s="525"/>
    </row>
    <row r="46" spans="1:7" ht="15.75" x14ac:dyDescent="0.25">
      <c r="A46" s="36" t="s">
        <v>1330</v>
      </c>
      <c r="B46" s="573" t="s">
        <v>4181</v>
      </c>
      <c r="C46" s="573"/>
      <c r="D46" s="192"/>
      <c r="E46" s="527">
        <f>SUM(E47:E56)</f>
        <v>400000000</v>
      </c>
      <c r="F46" s="520"/>
      <c r="G46" s="521"/>
    </row>
    <row r="47" spans="1:7" ht="31.5" customHeight="1" x14ac:dyDescent="0.25">
      <c r="A47" s="125">
        <v>35</v>
      </c>
      <c r="B47" s="192" t="s">
        <v>4182</v>
      </c>
      <c r="C47" s="125" t="s">
        <v>3227</v>
      </c>
      <c r="D47" s="192" t="s">
        <v>4183</v>
      </c>
      <c r="E47" s="519">
        <v>40000000</v>
      </c>
      <c r="F47" s="520"/>
      <c r="G47" s="521"/>
    </row>
    <row r="48" spans="1:7" ht="18" customHeight="1" x14ac:dyDescent="0.25">
      <c r="A48" s="125">
        <v>36</v>
      </c>
      <c r="B48" s="192" t="s">
        <v>4184</v>
      </c>
      <c r="C48" s="125" t="s">
        <v>4185</v>
      </c>
      <c r="D48" s="192" t="s">
        <v>373</v>
      </c>
      <c r="E48" s="519">
        <v>40000000</v>
      </c>
      <c r="F48" s="520"/>
      <c r="G48" s="521"/>
    </row>
    <row r="49" spans="1:7" ht="18" customHeight="1" x14ac:dyDescent="0.25">
      <c r="A49" s="125">
        <v>37</v>
      </c>
      <c r="B49" s="192" t="s">
        <v>1733</v>
      </c>
      <c r="C49" s="125" t="s">
        <v>4186</v>
      </c>
      <c r="D49" s="192" t="s">
        <v>4187</v>
      </c>
      <c r="E49" s="519">
        <v>40000000</v>
      </c>
      <c r="F49" s="520"/>
      <c r="G49" s="521"/>
    </row>
    <row r="50" spans="1:7" ht="18" customHeight="1" x14ac:dyDescent="0.25">
      <c r="A50" s="125">
        <v>38</v>
      </c>
      <c r="B50" s="192" t="s">
        <v>4188</v>
      </c>
      <c r="C50" s="125" t="s">
        <v>4165</v>
      </c>
      <c r="D50" s="192" t="s">
        <v>379</v>
      </c>
      <c r="E50" s="519">
        <v>40000000</v>
      </c>
      <c r="F50" s="520"/>
      <c r="G50" s="521"/>
    </row>
    <row r="51" spans="1:7" ht="18" customHeight="1" x14ac:dyDescent="0.25">
      <c r="A51" s="125">
        <v>39</v>
      </c>
      <c r="B51" s="192" t="s">
        <v>4189</v>
      </c>
      <c r="C51" s="125" t="s">
        <v>4190</v>
      </c>
      <c r="D51" s="192" t="s">
        <v>4187</v>
      </c>
      <c r="E51" s="519">
        <v>40000000</v>
      </c>
      <c r="F51" s="520"/>
      <c r="G51" s="521"/>
    </row>
    <row r="52" spans="1:7" ht="18" customHeight="1" x14ac:dyDescent="0.25">
      <c r="A52" s="125">
        <v>40</v>
      </c>
      <c r="B52" s="192" t="s">
        <v>4191</v>
      </c>
      <c r="C52" s="125" t="s">
        <v>4192</v>
      </c>
      <c r="D52" s="192" t="s">
        <v>4193</v>
      </c>
      <c r="E52" s="519">
        <v>40000000</v>
      </c>
      <c r="F52" s="520"/>
      <c r="G52" s="521"/>
    </row>
    <row r="53" spans="1:7" ht="18" customHeight="1" x14ac:dyDescent="0.25">
      <c r="A53" s="125">
        <v>41</v>
      </c>
      <c r="B53" s="192" t="s">
        <v>4194</v>
      </c>
      <c r="C53" s="125" t="s">
        <v>4195</v>
      </c>
      <c r="D53" s="192" t="s">
        <v>4196</v>
      </c>
      <c r="E53" s="519">
        <v>40000000</v>
      </c>
      <c r="F53" s="520"/>
      <c r="G53" s="521"/>
    </row>
    <row r="54" spans="1:7" ht="30.75" customHeight="1" x14ac:dyDescent="0.25">
      <c r="A54" s="125">
        <v>42</v>
      </c>
      <c r="B54" s="192" t="s">
        <v>4197</v>
      </c>
      <c r="C54" s="125" t="s">
        <v>3170</v>
      </c>
      <c r="D54" s="192" t="s">
        <v>379</v>
      </c>
      <c r="E54" s="519">
        <v>40000000</v>
      </c>
      <c r="F54" s="520"/>
      <c r="G54" s="521"/>
    </row>
    <row r="55" spans="1:7" ht="30.75" customHeight="1" x14ac:dyDescent="0.25">
      <c r="A55" s="125">
        <v>43</v>
      </c>
      <c r="B55" s="192" t="s">
        <v>4198</v>
      </c>
      <c r="C55" s="125" t="s">
        <v>3227</v>
      </c>
      <c r="D55" s="192" t="s">
        <v>373</v>
      </c>
      <c r="E55" s="519">
        <v>40000000</v>
      </c>
      <c r="F55" s="520"/>
      <c r="G55" s="521"/>
    </row>
    <row r="56" spans="1:7" ht="30.75" customHeight="1" x14ac:dyDescent="0.25">
      <c r="A56" s="125">
        <v>44</v>
      </c>
      <c r="B56" s="528" t="s">
        <v>4199</v>
      </c>
      <c r="C56" s="529" t="s">
        <v>3221</v>
      </c>
      <c r="D56" s="528" t="s">
        <v>4200</v>
      </c>
      <c r="E56" s="519">
        <v>40000000</v>
      </c>
      <c r="F56" s="524"/>
      <c r="G56" s="525"/>
    </row>
    <row r="57" spans="1:7" ht="15.75" x14ac:dyDescent="0.25">
      <c r="A57" s="36" t="s">
        <v>1332</v>
      </c>
      <c r="B57" s="198" t="s">
        <v>4201</v>
      </c>
      <c r="C57" s="125"/>
      <c r="D57" s="192"/>
      <c r="E57" s="527">
        <f>E58+E59+E60</f>
        <v>120000000</v>
      </c>
      <c r="F57" s="520"/>
      <c r="G57" s="521"/>
    </row>
    <row r="58" spans="1:7" ht="15.75" x14ac:dyDescent="0.25">
      <c r="A58" s="125">
        <v>45</v>
      </c>
      <c r="B58" s="192" t="s">
        <v>4202</v>
      </c>
      <c r="C58" s="125" t="s">
        <v>4203</v>
      </c>
      <c r="D58" s="192" t="s">
        <v>4204</v>
      </c>
      <c r="E58" s="519">
        <v>40000000</v>
      </c>
      <c r="F58" s="520"/>
      <c r="G58" s="521"/>
    </row>
    <row r="59" spans="1:7" ht="15.75" x14ac:dyDescent="0.25">
      <c r="A59" s="125">
        <v>46</v>
      </c>
      <c r="B59" s="192" t="s">
        <v>4205</v>
      </c>
      <c r="C59" s="125" t="s">
        <v>4206</v>
      </c>
      <c r="D59" s="192" t="s">
        <v>4207</v>
      </c>
      <c r="E59" s="519">
        <v>40000000</v>
      </c>
      <c r="F59" s="520"/>
      <c r="G59" s="521"/>
    </row>
    <row r="60" spans="1:7" ht="15.75" x14ac:dyDescent="0.25">
      <c r="A60" s="125">
        <v>47</v>
      </c>
      <c r="B60" s="192" t="s">
        <v>4208</v>
      </c>
      <c r="C60" s="125" t="s">
        <v>4209</v>
      </c>
      <c r="D60" s="192" t="s">
        <v>4210</v>
      </c>
      <c r="E60" s="519">
        <v>40000000</v>
      </c>
      <c r="F60" s="520"/>
      <c r="G60" s="521"/>
    </row>
    <row r="61" spans="1:7" ht="15.75" x14ac:dyDescent="0.25">
      <c r="A61" s="36" t="s">
        <v>1334</v>
      </c>
      <c r="B61" s="198" t="s">
        <v>4211</v>
      </c>
      <c r="C61" s="125"/>
      <c r="D61" s="192"/>
      <c r="E61" s="527">
        <f>SUM(E62:E65)</f>
        <v>160000000</v>
      </c>
      <c r="F61" s="520"/>
      <c r="G61" s="521"/>
    </row>
    <row r="62" spans="1:7" ht="15.75" x14ac:dyDescent="0.25">
      <c r="A62" s="125">
        <v>48</v>
      </c>
      <c r="B62" s="192" t="s">
        <v>4212</v>
      </c>
      <c r="C62" s="125" t="s">
        <v>4213</v>
      </c>
      <c r="D62" s="192" t="s">
        <v>4214</v>
      </c>
      <c r="E62" s="519">
        <v>40000000</v>
      </c>
      <c r="F62" s="520"/>
      <c r="G62" s="521"/>
    </row>
    <row r="63" spans="1:7" ht="15.75" x14ac:dyDescent="0.25">
      <c r="A63" s="125">
        <v>49</v>
      </c>
      <c r="B63" s="192" t="s">
        <v>4215</v>
      </c>
      <c r="C63" s="125" t="s">
        <v>4190</v>
      </c>
      <c r="D63" s="192" t="s">
        <v>4216</v>
      </c>
      <c r="E63" s="519">
        <v>40000000</v>
      </c>
      <c r="F63" s="520"/>
      <c r="G63" s="521"/>
    </row>
    <row r="64" spans="1:7" ht="15.75" x14ac:dyDescent="0.25">
      <c r="A64" s="125">
        <v>50</v>
      </c>
      <c r="B64" s="192" t="s">
        <v>4217</v>
      </c>
      <c r="C64" s="125" t="s">
        <v>4218</v>
      </c>
      <c r="D64" s="192" t="s">
        <v>4219</v>
      </c>
      <c r="E64" s="519">
        <v>40000000</v>
      </c>
      <c r="F64" s="520"/>
      <c r="G64" s="521"/>
    </row>
    <row r="65" spans="1:7" ht="15.75" x14ac:dyDescent="0.25">
      <c r="A65" s="125">
        <v>51</v>
      </c>
      <c r="B65" s="192" t="s">
        <v>4220</v>
      </c>
      <c r="C65" s="125" t="s">
        <v>4221</v>
      </c>
      <c r="D65" s="192" t="s">
        <v>4222</v>
      </c>
      <c r="E65" s="519">
        <v>40000000</v>
      </c>
      <c r="F65" s="520"/>
      <c r="G65" s="521"/>
    </row>
    <row r="66" spans="1:7" ht="15.75" x14ac:dyDescent="0.25">
      <c r="A66" s="36" t="s">
        <v>1336</v>
      </c>
      <c r="B66" s="198" t="s">
        <v>4223</v>
      </c>
      <c r="C66" s="125"/>
      <c r="D66" s="192"/>
      <c r="E66" s="527">
        <f>E67+E68</f>
        <v>80000000</v>
      </c>
      <c r="F66" s="520"/>
      <c r="G66" s="521"/>
    </row>
    <row r="67" spans="1:7" ht="15.75" x14ac:dyDescent="0.25">
      <c r="A67" s="125">
        <v>52</v>
      </c>
      <c r="B67" s="192" t="s">
        <v>4224</v>
      </c>
      <c r="C67" s="125" t="s">
        <v>4123</v>
      </c>
      <c r="D67" s="192" t="s">
        <v>4225</v>
      </c>
      <c r="E67" s="519">
        <v>40000000</v>
      </c>
      <c r="F67" s="520"/>
      <c r="G67" s="521"/>
    </row>
    <row r="68" spans="1:7" ht="29.25" customHeight="1" x14ac:dyDescent="0.25">
      <c r="A68" s="125">
        <v>53</v>
      </c>
      <c r="B68" s="192" t="s">
        <v>4226</v>
      </c>
      <c r="C68" s="125" t="s">
        <v>3170</v>
      </c>
      <c r="D68" s="192" t="s">
        <v>4227</v>
      </c>
      <c r="E68" s="519">
        <v>40000000</v>
      </c>
      <c r="F68" s="520"/>
      <c r="G68" s="521"/>
    </row>
    <row r="69" spans="1:7" ht="15.75" x14ac:dyDescent="0.25">
      <c r="A69" s="36" t="s">
        <v>1338</v>
      </c>
      <c r="B69" s="198" t="s">
        <v>4228</v>
      </c>
      <c r="C69" s="125"/>
      <c r="D69" s="192"/>
      <c r="E69" s="527">
        <f>E70+E71</f>
        <v>80000000</v>
      </c>
      <c r="F69" s="520"/>
      <c r="G69" s="521"/>
    </row>
    <row r="70" spans="1:7" ht="15.75" x14ac:dyDescent="0.25">
      <c r="A70" s="125">
        <v>54</v>
      </c>
      <c r="B70" s="192" t="s">
        <v>4229</v>
      </c>
      <c r="C70" s="125" t="s">
        <v>4213</v>
      </c>
      <c r="D70" s="192" t="s">
        <v>4230</v>
      </c>
      <c r="E70" s="519">
        <v>40000000</v>
      </c>
      <c r="F70" s="520"/>
      <c r="G70" s="521"/>
    </row>
    <row r="71" spans="1:7" ht="15.75" x14ac:dyDescent="0.25">
      <c r="A71" s="125">
        <v>55</v>
      </c>
      <c r="B71" s="192" t="s">
        <v>4231</v>
      </c>
      <c r="C71" s="125" t="s">
        <v>4118</v>
      </c>
      <c r="D71" s="192" t="s">
        <v>4232</v>
      </c>
      <c r="E71" s="519">
        <v>40000000</v>
      </c>
      <c r="F71" s="520"/>
      <c r="G71" s="521"/>
    </row>
    <row r="72" spans="1:7" ht="15.75" x14ac:dyDescent="0.25">
      <c r="A72" s="36" t="s">
        <v>1340</v>
      </c>
      <c r="B72" s="198" t="s">
        <v>4233</v>
      </c>
      <c r="C72" s="125"/>
      <c r="D72" s="192"/>
      <c r="E72" s="527">
        <f>E73+E74+E75</f>
        <v>120000000</v>
      </c>
      <c r="F72" s="520"/>
      <c r="G72" s="521"/>
    </row>
    <row r="73" spans="1:7" ht="15.75" x14ac:dyDescent="0.25">
      <c r="A73" s="125">
        <v>56</v>
      </c>
      <c r="B73" s="192" t="s">
        <v>4234</v>
      </c>
      <c r="C73" s="125" t="s">
        <v>4123</v>
      </c>
      <c r="D73" s="192" t="s">
        <v>4235</v>
      </c>
      <c r="E73" s="519">
        <v>40000000</v>
      </c>
      <c r="F73" s="520"/>
      <c r="G73" s="521"/>
    </row>
    <row r="74" spans="1:7" ht="21" customHeight="1" x14ac:dyDescent="0.25">
      <c r="A74" s="125">
        <v>57</v>
      </c>
      <c r="B74" s="192" t="s">
        <v>4236</v>
      </c>
      <c r="C74" s="125" t="s">
        <v>4123</v>
      </c>
      <c r="D74" s="192" t="s">
        <v>4237</v>
      </c>
      <c r="E74" s="519">
        <v>40000000</v>
      </c>
      <c r="F74" s="520"/>
      <c r="G74" s="521"/>
    </row>
    <row r="75" spans="1:7" ht="15.75" x14ac:dyDescent="0.25">
      <c r="A75" s="125">
        <v>58</v>
      </c>
      <c r="B75" s="192" t="s">
        <v>4238</v>
      </c>
      <c r="C75" s="125" t="s">
        <v>4239</v>
      </c>
      <c r="D75" s="192" t="s">
        <v>4240</v>
      </c>
      <c r="E75" s="519">
        <v>40000000</v>
      </c>
      <c r="F75" s="520"/>
      <c r="G75" s="521"/>
    </row>
    <row r="76" spans="1:7" ht="15.75" x14ac:dyDescent="0.25">
      <c r="A76" s="36" t="s">
        <v>1342</v>
      </c>
      <c r="B76" s="573" t="s">
        <v>4241</v>
      </c>
      <c r="C76" s="573"/>
      <c r="D76" s="192"/>
      <c r="E76" s="527">
        <f>SUM(E77:E82)</f>
        <v>240000000</v>
      </c>
      <c r="F76" s="520"/>
      <c r="G76" s="521"/>
    </row>
    <row r="77" spans="1:7" ht="15.75" x14ac:dyDescent="0.25">
      <c r="A77" s="125">
        <v>59</v>
      </c>
      <c r="B77" s="192" t="s">
        <v>3862</v>
      </c>
      <c r="C77" s="125" t="s">
        <v>4242</v>
      </c>
      <c r="D77" s="192" t="s">
        <v>4243</v>
      </c>
      <c r="E77" s="519">
        <v>40000000</v>
      </c>
      <c r="F77" s="520"/>
      <c r="G77" s="521"/>
    </row>
    <row r="78" spans="1:7" ht="15.75" x14ac:dyDescent="0.25">
      <c r="A78" s="125">
        <v>60</v>
      </c>
      <c r="B78" s="192" t="s">
        <v>4244</v>
      </c>
      <c r="C78" s="125" t="s">
        <v>4245</v>
      </c>
      <c r="D78" s="192" t="s">
        <v>4246</v>
      </c>
      <c r="E78" s="519">
        <v>40000000</v>
      </c>
      <c r="F78" s="520"/>
      <c r="G78" s="521"/>
    </row>
    <row r="79" spans="1:7" ht="33.75" customHeight="1" x14ac:dyDescent="0.25">
      <c r="A79" s="125">
        <v>61</v>
      </c>
      <c r="B79" s="192" t="s">
        <v>4247</v>
      </c>
      <c r="C79" s="125" t="s">
        <v>3170</v>
      </c>
      <c r="D79" s="192" t="s">
        <v>4243</v>
      </c>
      <c r="E79" s="519">
        <v>40000000</v>
      </c>
      <c r="F79" s="520"/>
      <c r="G79" s="521"/>
    </row>
    <row r="80" spans="1:7" ht="30" customHeight="1" x14ac:dyDescent="0.25">
      <c r="A80" s="125">
        <v>62</v>
      </c>
      <c r="B80" s="192" t="s">
        <v>4248</v>
      </c>
      <c r="C80" s="125" t="s">
        <v>3170</v>
      </c>
      <c r="D80" s="192" t="s">
        <v>4243</v>
      </c>
      <c r="E80" s="519">
        <v>40000000</v>
      </c>
      <c r="F80" s="520"/>
      <c r="G80" s="521"/>
    </row>
    <row r="81" spans="1:7" ht="30.75" customHeight="1" x14ac:dyDescent="0.25">
      <c r="A81" s="125">
        <v>63</v>
      </c>
      <c r="B81" s="528" t="s">
        <v>4249</v>
      </c>
      <c r="C81" s="529" t="s">
        <v>3227</v>
      </c>
      <c r="D81" s="528" t="s">
        <v>4250</v>
      </c>
      <c r="E81" s="519">
        <v>40000000</v>
      </c>
      <c r="F81" s="524"/>
      <c r="G81" s="525"/>
    </row>
    <row r="82" spans="1:7" ht="15.75" x14ac:dyDescent="0.25">
      <c r="A82" s="125">
        <v>64</v>
      </c>
      <c r="B82" s="528" t="s">
        <v>4251</v>
      </c>
      <c r="C82" s="529" t="s">
        <v>1957</v>
      </c>
      <c r="D82" s="528" t="s">
        <v>4243</v>
      </c>
      <c r="E82" s="519">
        <v>40000000</v>
      </c>
      <c r="F82" s="524"/>
      <c r="G82" s="525"/>
    </row>
    <row r="83" spans="1:7" ht="15.75" x14ac:dyDescent="0.25">
      <c r="A83" s="36" t="s">
        <v>1344</v>
      </c>
      <c r="B83" s="198" t="s">
        <v>4252</v>
      </c>
      <c r="C83" s="125"/>
      <c r="D83" s="192"/>
      <c r="E83" s="527">
        <f>E84+E85</f>
        <v>80000000</v>
      </c>
      <c r="F83" s="520"/>
      <c r="G83" s="521"/>
    </row>
    <row r="84" spans="1:7" ht="15.75" x14ac:dyDescent="0.25">
      <c r="A84" s="125">
        <v>65</v>
      </c>
      <c r="B84" s="192" t="s">
        <v>4253</v>
      </c>
      <c r="C84" s="125" t="s">
        <v>4254</v>
      </c>
      <c r="D84" s="192" t="s">
        <v>4255</v>
      </c>
      <c r="E84" s="519">
        <v>40000000</v>
      </c>
      <c r="F84" s="520"/>
      <c r="G84" s="521"/>
    </row>
    <row r="85" spans="1:7" ht="15.75" x14ac:dyDescent="0.25">
      <c r="A85" s="125">
        <v>66</v>
      </c>
      <c r="B85" s="192" t="s">
        <v>4256</v>
      </c>
      <c r="C85" s="125" t="s">
        <v>4257</v>
      </c>
      <c r="D85" s="192" t="s">
        <v>4258</v>
      </c>
      <c r="E85" s="519">
        <v>40000000</v>
      </c>
      <c r="F85" s="520"/>
      <c r="G85" s="521"/>
    </row>
    <row r="86" spans="1:7" ht="15.75" x14ac:dyDescent="0.25">
      <c r="A86" s="36" t="s">
        <v>1346</v>
      </c>
      <c r="B86" s="198" t="s">
        <v>4259</v>
      </c>
      <c r="C86" s="125"/>
      <c r="D86" s="192"/>
      <c r="E86" s="527">
        <f>E87+E88</f>
        <v>80000000</v>
      </c>
      <c r="F86" s="520"/>
      <c r="G86" s="521"/>
    </row>
    <row r="87" spans="1:7" ht="32.25" customHeight="1" x14ac:dyDescent="0.25">
      <c r="A87" s="125">
        <v>67</v>
      </c>
      <c r="B87" s="192" t="s">
        <v>4260</v>
      </c>
      <c r="C87" s="131" t="s">
        <v>3221</v>
      </c>
      <c r="D87" s="475" t="s">
        <v>4261</v>
      </c>
      <c r="E87" s="519">
        <v>40000000</v>
      </c>
      <c r="F87" s="520"/>
      <c r="G87" s="521"/>
    </row>
    <row r="88" spans="1:7" ht="29.25" customHeight="1" x14ac:dyDescent="0.25">
      <c r="A88" s="125">
        <v>68</v>
      </c>
      <c r="B88" s="192" t="s">
        <v>4262</v>
      </c>
      <c r="C88" s="125" t="s">
        <v>3227</v>
      </c>
      <c r="D88" s="192" t="s">
        <v>177</v>
      </c>
      <c r="E88" s="519">
        <v>40000000</v>
      </c>
      <c r="F88" s="520"/>
      <c r="G88" s="521"/>
    </row>
    <row r="89" spans="1:7" ht="15.75" x14ac:dyDescent="0.25">
      <c r="A89" s="36" t="s">
        <v>1348</v>
      </c>
      <c r="B89" s="198" t="s">
        <v>4263</v>
      </c>
      <c r="C89" s="125"/>
      <c r="D89" s="192"/>
      <c r="E89" s="527">
        <f>SUM(E90:E93)</f>
        <v>160000000</v>
      </c>
      <c r="F89" s="520"/>
      <c r="G89" s="521"/>
    </row>
    <row r="90" spans="1:7" ht="15.75" x14ac:dyDescent="0.25">
      <c r="A90" s="125">
        <v>69</v>
      </c>
      <c r="B90" s="192" t="s">
        <v>4264</v>
      </c>
      <c r="C90" s="125" t="s">
        <v>4265</v>
      </c>
      <c r="D90" s="192" t="s">
        <v>4266</v>
      </c>
      <c r="E90" s="519">
        <v>40000000</v>
      </c>
      <c r="F90" s="520"/>
      <c r="G90" s="521"/>
    </row>
    <row r="91" spans="1:7" ht="15.75" x14ac:dyDescent="0.25">
      <c r="A91" s="125">
        <v>70</v>
      </c>
      <c r="B91" s="192" t="s">
        <v>4267</v>
      </c>
      <c r="C91" s="125" t="s">
        <v>4161</v>
      </c>
      <c r="D91" s="192" t="s">
        <v>4268</v>
      </c>
      <c r="E91" s="519">
        <v>40000000</v>
      </c>
      <c r="F91" s="520"/>
      <c r="G91" s="521"/>
    </row>
    <row r="92" spans="1:7" ht="33" customHeight="1" x14ac:dyDescent="0.25">
      <c r="A92" s="125">
        <v>71</v>
      </c>
      <c r="B92" s="192" t="s">
        <v>4269</v>
      </c>
      <c r="C92" s="125" t="s">
        <v>3221</v>
      </c>
      <c r="D92" s="497" t="s">
        <v>4268</v>
      </c>
      <c r="E92" s="519">
        <v>40000000</v>
      </c>
      <c r="F92" s="520"/>
      <c r="G92" s="521"/>
    </row>
    <row r="93" spans="1:7" ht="15.75" x14ac:dyDescent="0.25">
      <c r="A93" s="125">
        <v>72</v>
      </c>
      <c r="B93" s="528" t="s">
        <v>4270</v>
      </c>
      <c r="C93" s="529" t="s">
        <v>1957</v>
      </c>
      <c r="D93" s="528" t="s">
        <v>4268</v>
      </c>
      <c r="E93" s="519">
        <v>40000000</v>
      </c>
      <c r="F93" s="524"/>
      <c r="G93" s="525"/>
    </row>
    <row r="94" spans="1:7" ht="15.75" x14ac:dyDescent="0.25">
      <c r="A94" s="530" t="s">
        <v>1322</v>
      </c>
      <c r="B94" s="531" t="s">
        <v>1323</v>
      </c>
      <c r="C94" s="531"/>
      <c r="D94" s="532"/>
      <c r="E94" s="533">
        <f>E95+E165+E177+E206+E227+E239+E244+E249+E265+E268+E270+E273+E290+E304+E314</f>
        <v>1400000000</v>
      </c>
      <c r="F94" s="533">
        <f>F95+F165+F177+F206+F227+F239+F244+F249+F265+F268+F270+F273+F290+F304+F314</f>
        <v>3500000000</v>
      </c>
      <c r="G94" s="532"/>
    </row>
    <row r="95" spans="1:7" ht="15.75" x14ac:dyDescent="0.25">
      <c r="A95" s="36" t="s">
        <v>1324</v>
      </c>
      <c r="B95" s="128" t="s">
        <v>4114</v>
      </c>
      <c r="C95" s="128"/>
      <c r="D95" s="128"/>
      <c r="E95" s="116">
        <f>SUM(E96:E164)</f>
        <v>360000000</v>
      </c>
      <c r="F95" s="116">
        <f>SUM(F96:F164)</f>
        <v>1200000000</v>
      </c>
      <c r="G95" s="36"/>
    </row>
    <row r="96" spans="1:7" ht="15.75" x14ac:dyDescent="0.25">
      <c r="A96" s="125">
        <v>1</v>
      </c>
      <c r="B96" s="192" t="s">
        <v>4271</v>
      </c>
      <c r="C96" s="125" t="s">
        <v>1957</v>
      </c>
      <c r="D96" s="125" t="s">
        <v>379</v>
      </c>
      <c r="E96" s="476">
        <v>40000000</v>
      </c>
      <c r="F96" s="476"/>
      <c r="G96" s="192"/>
    </row>
    <row r="97" spans="1:7" ht="15.75" x14ac:dyDescent="0.25">
      <c r="A97" s="125">
        <v>2</v>
      </c>
      <c r="B97" s="192" t="s">
        <v>4272</v>
      </c>
      <c r="C97" s="125" t="s">
        <v>1924</v>
      </c>
      <c r="D97" s="125" t="s">
        <v>379</v>
      </c>
      <c r="E97" s="534"/>
      <c r="F97" s="476">
        <v>20000000</v>
      </c>
      <c r="G97" s="192"/>
    </row>
    <row r="98" spans="1:7" ht="15.75" x14ac:dyDescent="0.25">
      <c r="A98" s="125">
        <v>3</v>
      </c>
      <c r="B98" s="192" t="s">
        <v>4273</v>
      </c>
      <c r="C98" s="125" t="s">
        <v>4274</v>
      </c>
      <c r="D98" s="125" t="s">
        <v>379</v>
      </c>
      <c r="E98" s="534"/>
      <c r="F98" s="476">
        <v>20000000</v>
      </c>
      <c r="G98" s="192"/>
    </row>
    <row r="99" spans="1:7" ht="32.25" customHeight="1" x14ac:dyDescent="0.25">
      <c r="A99" s="125">
        <v>4</v>
      </c>
      <c r="B99" s="192" t="s">
        <v>525</v>
      </c>
      <c r="C99" s="125" t="s">
        <v>3227</v>
      </c>
      <c r="D99" s="125" t="s">
        <v>379</v>
      </c>
      <c r="E99" s="534"/>
      <c r="F99" s="476">
        <v>20000000</v>
      </c>
      <c r="G99" s="192"/>
    </row>
    <row r="100" spans="1:7" ht="29.25" customHeight="1" x14ac:dyDescent="0.25">
      <c r="A100" s="125">
        <v>5</v>
      </c>
      <c r="B100" s="192" t="s">
        <v>4275</v>
      </c>
      <c r="C100" s="125" t="s">
        <v>4276</v>
      </c>
      <c r="D100" s="125" t="s">
        <v>379</v>
      </c>
      <c r="E100" s="534"/>
      <c r="F100" s="476">
        <v>20000000</v>
      </c>
      <c r="G100" s="192"/>
    </row>
    <row r="101" spans="1:7" ht="27" customHeight="1" x14ac:dyDescent="0.25">
      <c r="A101" s="125">
        <v>6</v>
      </c>
      <c r="B101" s="192" t="s">
        <v>4277</v>
      </c>
      <c r="C101" s="125" t="s">
        <v>4276</v>
      </c>
      <c r="D101" s="125" t="s">
        <v>379</v>
      </c>
      <c r="E101" s="534"/>
      <c r="F101" s="476">
        <v>20000000</v>
      </c>
      <c r="G101" s="192"/>
    </row>
    <row r="102" spans="1:7" ht="27.75" customHeight="1" x14ac:dyDescent="0.25">
      <c r="A102" s="125">
        <v>7</v>
      </c>
      <c r="B102" s="192" t="s">
        <v>4278</v>
      </c>
      <c r="C102" s="125" t="s">
        <v>4276</v>
      </c>
      <c r="D102" s="125" t="s">
        <v>379</v>
      </c>
      <c r="E102" s="476">
        <v>40000000</v>
      </c>
      <c r="F102" s="476"/>
      <c r="G102" s="192"/>
    </row>
    <row r="103" spans="1:7" ht="29.25" customHeight="1" x14ac:dyDescent="0.25">
      <c r="A103" s="125">
        <v>8</v>
      </c>
      <c r="B103" s="192" t="s">
        <v>4279</v>
      </c>
      <c r="C103" s="125" t="s">
        <v>3170</v>
      </c>
      <c r="D103" s="125" t="s">
        <v>379</v>
      </c>
      <c r="E103" s="476">
        <v>40000000</v>
      </c>
      <c r="F103" s="476"/>
      <c r="G103" s="192"/>
    </row>
    <row r="104" spans="1:7" ht="30" customHeight="1" x14ac:dyDescent="0.25">
      <c r="A104" s="125">
        <v>9</v>
      </c>
      <c r="B104" s="192" t="s">
        <v>4280</v>
      </c>
      <c r="C104" s="125" t="s">
        <v>3227</v>
      </c>
      <c r="D104" s="125" t="s">
        <v>379</v>
      </c>
      <c r="E104" s="534"/>
      <c r="F104" s="476">
        <v>20000000</v>
      </c>
      <c r="G104" s="192"/>
    </row>
    <row r="105" spans="1:7" ht="29.25" customHeight="1" x14ac:dyDescent="0.25">
      <c r="A105" s="125">
        <v>10</v>
      </c>
      <c r="B105" s="192" t="s">
        <v>4281</v>
      </c>
      <c r="C105" s="125" t="s">
        <v>3227</v>
      </c>
      <c r="D105" s="125" t="s">
        <v>379</v>
      </c>
      <c r="E105" s="534"/>
      <c r="F105" s="476">
        <v>20000000</v>
      </c>
      <c r="G105" s="192"/>
    </row>
    <row r="106" spans="1:7" ht="28.5" customHeight="1" x14ac:dyDescent="0.25">
      <c r="A106" s="125">
        <v>11</v>
      </c>
      <c r="B106" s="192" t="s">
        <v>4282</v>
      </c>
      <c r="C106" s="125" t="s">
        <v>3227</v>
      </c>
      <c r="D106" s="125" t="s">
        <v>379</v>
      </c>
      <c r="E106" s="534"/>
      <c r="F106" s="476">
        <v>20000000</v>
      </c>
      <c r="G106" s="192"/>
    </row>
    <row r="107" spans="1:7" ht="28.5" customHeight="1" x14ac:dyDescent="0.25">
      <c r="A107" s="125">
        <v>12</v>
      </c>
      <c r="B107" s="192" t="s">
        <v>4283</v>
      </c>
      <c r="C107" s="125" t="s">
        <v>4276</v>
      </c>
      <c r="D107" s="125" t="s">
        <v>379</v>
      </c>
      <c r="E107" s="534"/>
      <c r="F107" s="476">
        <v>20000000</v>
      </c>
      <c r="G107" s="192"/>
    </row>
    <row r="108" spans="1:7" ht="28.5" customHeight="1" x14ac:dyDescent="0.25">
      <c r="A108" s="125">
        <v>13</v>
      </c>
      <c r="B108" s="192" t="s">
        <v>4284</v>
      </c>
      <c r="C108" s="125" t="s">
        <v>4276</v>
      </c>
      <c r="D108" s="125" t="s">
        <v>379</v>
      </c>
      <c r="E108" s="534"/>
      <c r="F108" s="476">
        <v>20000000</v>
      </c>
      <c r="G108" s="192"/>
    </row>
    <row r="109" spans="1:7" ht="27.75" customHeight="1" x14ac:dyDescent="0.25">
      <c r="A109" s="125">
        <v>14</v>
      </c>
      <c r="B109" s="192" t="s">
        <v>4285</v>
      </c>
      <c r="C109" s="125" t="s">
        <v>3227</v>
      </c>
      <c r="D109" s="125" t="s">
        <v>373</v>
      </c>
      <c r="E109" s="534"/>
      <c r="F109" s="476">
        <v>20000000</v>
      </c>
      <c r="G109" s="192"/>
    </row>
    <row r="110" spans="1:7" ht="27.75" customHeight="1" x14ac:dyDescent="0.25">
      <c r="A110" s="125">
        <v>15</v>
      </c>
      <c r="B110" s="192" t="s">
        <v>4286</v>
      </c>
      <c r="C110" s="125" t="s">
        <v>3227</v>
      </c>
      <c r="D110" s="125" t="s">
        <v>373</v>
      </c>
      <c r="E110" s="534"/>
      <c r="F110" s="476">
        <v>20000000</v>
      </c>
      <c r="G110" s="192"/>
    </row>
    <row r="111" spans="1:7" ht="29.25" customHeight="1" x14ac:dyDescent="0.25">
      <c r="A111" s="125">
        <v>16</v>
      </c>
      <c r="B111" s="192" t="s">
        <v>4287</v>
      </c>
      <c r="C111" s="125" t="s">
        <v>4276</v>
      </c>
      <c r="D111" s="125" t="s">
        <v>373</v>
      </c>
      <c r="E111" s="534"/>
      <c r="F111" s="476">
        <v>20000000</v>
      </c>
      <c r="G111" s="192"/>
    </row>
    <row r="112" spans="1:7" ht="29.25" customHeight="1" x14ac:dyDescent="0.25">
      <c r="A112" s="125">
        <v>17</v>
      </c>
      <c r="B112" s="192" t="s">
        <v>4288</v>
      </c>
      <c r="C112" s="125" t="s">
        <v>4276</v>
      </c>
      <c r="D112" s="125" t="s">
        <v>373</v>
      </c>
      <c r="E112" s="535"/>
      <c r="F112" s="476">
        <v>20000000</v>
      </c>
      <c r="G112" s="192"/>
    </row>
    <row r="113" spans="1:7" ht="33" customHeight="1" x14ac:dyDescent="0.25">
      <c r="A113" s="125">
        <v>18</v>
      </c>
      <c r="B113" s="192" t="s">
        <v>4289</v>
      </c>
      <c r="C113" s="125" t="s">
        <v>4276</v>
      </c>
      <c r="D113" s="125" t="s">
        <v>373</v>
      </c>
      <c r="E113" s="535"/>
      <c r="F113" s="476">
        <v>20000000</v>
      </c>
      <c r="G113" s="192"/>
    </row>
    <row r="114" spans="1:7" ht="27.75" customHeight="1" x14ac:dyDescent="0.25">
      <c r="A114" s="125">
        <v>19</v>
      </c>
      <c r="B114" s="192" t="s">
        <v>4290</v>
      </c>
      <c r="C114" s="125" t="s">
        <v>4276</v>
      </c>
      <c r="D114" s="125" t="s">
        <v>373</v>
      </c>
      <c r="E114" s="476">
        <v>40000000</v>
      </c>
      <c r="F114" s="476"/>
      <c r="G114" s="192"/>
    </row>
    <row r="115" spans="1:7" ht="29.25" customHeight="1" x14ac:dyDescent="0.25">
      <c r="A115" s="125">
        <v>20</v>
      </c>
      <c r="B115" s="192" t="s">
        <v>4291</v>
      </c>
      <c r="C115" s="125" t="s">
        <v>3170</v>
      </c>
      <c r="D115" s="125" t="s">
        <v>373</v>
      </c>
      <c r="E115" s="535"/>
      <c r="F115" s="476">
        <v>20000000</v>
      </c>
      <c r="G115" s="192"/>
    </row>
    <row r="116" spans="1:7" ht="28.5" customHeight="1" x14ac:dyDescent="0.25">
      <c r="A116" s="125">
        <v>21</v>
      </c>
      <c r="B116" s="192" t="s">
        <v>4292</v>
      </c>
      <c r="C116" s="125" t="s">
        <v>3170</v>
      </c>
      <c r="D116" s="125" t="s">
        <v>373</v>
      </c>
      <c r="E116" s="535"/>
      <c r="F116" s="476">
        <v>20000000</v>
      </c>
      <c r="G116" s="192"/>
    </row>
    <row r="117" spans="1:7" ht="30.75" customHeight="1" x14ac:dyDescent="0.25">
      <c r="A117" s="125">
        <v>22</v>
      </c>
      <c r="B117" s="192" t="s">
        <v>4293</v>
      </c>
      <c r="C117" s="125" t="s">
        <v>3170</v>
      </c>
      <c r="D117" s="125" t="s">
        <v>373</v>
      </c>
      <c r="E117" s="535"/>
      <c r="F117" s="476">
        <v>20000000</v>
      </c>
      <c r="G117" s="192"/>
    </row>
    <row r="118" spans="1:7" ht="29.25" customHeight="1" x14ac:dyDescent="0.25">
      <c r="A118" s="125">
        <v>23</v>
      </c>
      <c r="B118" s="192" t="s">
        <v>4294</v>
      </c>
      <c r="C118" s="125" t="s">
        <v>3404</v>
      </c>
      <c r="D118" s="125" t="s">
        <v>373</v>
      </c>
      <c r="E118" s="535"/>
      <c r="F118" s="476">
        <v>20000000</v>
      </c>
      <c r="G118" s="192"/>
    </row>
    <row r="119" spans="1:7" ht="27" customHeight="1" x14ac:dyDescent="0.25">
      <c r="A119" s="125">
        <v>24</v>
      </c>
      <c r="B119" s="192" t="s">
        <v>4295</v>
      </c>
      <c r="C119" s="125" t="s">
        <v>3227</v>
      </c>
      <c r="D119" s="125" t="s">
        <v>305</v>
      </c>
      <c r="E119" s="535"/>
      <c r="F119" s="476">
        <v>20000000</v>
      </c>
      <c r="G119" s="192"/>
    </row>
    <row r="120" spans="1:7" ht="15.75" x14ac:dyDescent="0.25">
      <c r="A120" s="125">
        <v>25</v>
      </c>
      <c r="B120" s="192" t="s">
        <v>4296</v>
      </c>
      <c r="C120" s="125" t="s">
        <v>3903</v>
      </c>
      <c r="D120" s="125" t="s">
        <v>305</v>
      </c>
      <c r="E120" s="535"/>
      <c r="F120" s="476">
        <v>20000000</v>
      </c>
      <c r="G120" s="192"/>
    </row>
    <row r="121" spans="1:7" ht="15.75" x14ac:dyDescent="0.25">
      <c r="A121" s="125">
        <v>26</v>
      </c>
      <c r="B121" s="192" t="s">
        <v>4297</v>
      </c>
      <c r="C121" s="125" t="s">
        <v>3903</v>
      </c>
      <c r="D121" s="125" t="s">
        <v>305</v>
      </c>
      <c r="E121" s="535"/>
      <c r="F121" s="476">
        <v>20000000</v>
      </c>
      <c r="G121" s="192"/>
    </row>
    <row r="122" spans="1:7" ht="27" customHeight="1" x14ac:dyDescent="0.25">
      <c r="A122" s="125">
        <v>27</v>
      </c>
      <c r="B122" s="192" t="s">
        <v>2393</v>
      </c>
      <c r="C122" s="125" t="s">
        <v>3170</v>
      </c>
      <c r="D122" s="125" t="s">
        <v>301</v>
      </c>
      <c r="E122" s="476">
        <v>40000000</v>
      </c>
      <c r="F122" s="476"/>
      <c r="G122" s="192"/>
    </row>
    <row r="123" spans="1:7" ht="25.5" customHeight="1" x14ac:dyDescent="0.25">
      <c r="A123" s="125">
        <v>28</v>
      </c>
      <c r="B123" s="192" t="s">
        <v>4298</v>
      </c>
      <c r="C123" s="125" t="s">
        <v>3404</v>
      </c>
      <c r="D123" s="125" t="s">
        <v>301</v>
      </c>
      <c r="E123" s="535"/>
      <c r="F123" s="476">
        <v>20000000</v>
      </c>
      <c r="G123" s="192"/>
    </row>
    <row r="124" spans="1:7" ht="32.25" customHeight="1" x14ac:dyDescent="0.25">
      <c r="A124" s="125">
        <v>29</v>
      </c>
      <c r="B124" s="192" t="s">
        <v>4299</v>
      </c>
      <c r="C124" s="125" t="s">
        <v>4276</v>
      </c>
      <c r="D124" s="125" t="s">
        <v>301</v>
      </c>
      <c r="E124" s="535"/>
      <c r="F124" s="476">
        <v>20000000</v>
      </c>
      <c r="G124" s="192"/>
    </row>
    <row r="125" spans="1:7" ht="24" customHeight="1" x14ac:dyDescent="0.25">
      <c r="A125" s="125">
        <v>30</v>
      </c>
      <c r="B125" s="192" t="s">
        <v>4300</v>
      </c>
      <c r="C125" s="125" t="s">
        <v>4301</v>
      </c>
      <c r="D125" s="125" t="s">
        <v>294</v>
      </c>
      <c r="E125" s="476">
        <v>40000000</v>
      </c>
      <c r="F125" s="476"/>
      <c r="G125" s="192"/>
    </row>
    <row r="126" spans="1:7" ht="30.75" customHeight="1" x14ac:dyDescent="0.25">
      <c r="A126" s="125">
        <v>31</v>
      </c>
      <c r="B126" s="192" t="s">
        <v>4302</v>
      </c>
      <c r="C126" s="125" t="s">
        <v>3170</v>
      </c>
      <c r="D126" s="125" t="s">
        <v>294</v>
      </c>
      <c r="E126" s="476">
        <v>40000000</v>
      </c>
      <c r="F126" s="476"/>
      <c r="G126" s="192"/>
    </row>
    <row r="127" spans="1:7" ht="28.5" customHeight="1" x14ac:dyDescent="0.25">
      <c r="A127" s="125">
        <v>32</v>
      </c>
      <c r="B127" s="192" t="s">
        <v>4303</v>
      </c>
      <c r="C127" s="125" t="s">
        <v>4276</v>
      </c>
      <c r="D127" s="125" t="s">
        <v>294</v>
      </c>
      <c r="E127" s="534"/>
      <c r="F127" s="476">
        <v>20000000</v>
      </c>
      <c r="G127" s="192"/>
    </row>
    <row r="128" spans="1:7" ht="27.75" customHeight="1" x14ac:dyDescent="0.25">
      <c r="A128" s="125">
        <v>33</v>
      </c>
      <c r="B128" s="192" t="s">
        <v>4304</v>
      </c>
      <c r="C128" s="125" t="s">
        <v>4276</v>
      </c>
      <c r="D128" s="125" t="s">
        <v>294</v>
      </c>
      <c r="E128" s="534"/>
      <c r="F128" s="476">
        <v>20000000</v>
      </c>
      <c r="G128" s="192"/>
    </row>
    <row r="129" spans="1:7" ht="30.75" customHeight="1" x14ac:dyDescent="0.25">
      <c r="A129" s="125">
        <v>34</v>
      </c>
      <c r="B129" s="192" t="s">
        <v>4305</v>
      </c>
      <c r="C129" s="125" t="s">
        <v>3404</v>
      </c>
      <c r="D129" s="125" t="s">
        <v>294</v>
      </c>
      <c r="E129" s="534"/>
      <c r="F129" s="476">
        <v>20000000</v>
      </c>
      <c r="G129" s="192"/>
    </row>
    <row r="130" spans="1:7" ht="29.25" customHeight="1" x14ac:dyDescent="0.25">
      <c r="A130" s="125">
        <v>35</v>
      </c>
      <c r="B130" s="192" t="s">
        <v>4306</v>
      </c>
      <c r="C130" s="125" t="s">
        <v>3404</v>
      </c>
      <c r="D130" s="125" t="s">
        <v>294</v>
      </c>
      <c r="E130" s="534"/>
      <c r="F130" s="476">
        <v>20000000</v>
      </c>
      <c r="G130" s="192"/>
    </row>
    <row r="131" spans="1:7" ht="29.25" customHeight="1" x14ac:dyDescent="0.25">
      <c r="A131" s="125">
        <v>36</v>
      </c>
      <c r="B131" s="192" t="s">
        <v>4307</v>
      </c>
      <c r="C131" s="125" t="s">
        <v>3227</v>
      </c>
      <c r="D131" s="125" t="s">
        <v>390</v>
      </c>
      <c r="E131" s="534"/>
      <c r="F131" s="476">
        <v>20000000</v>
      </c>
      <c r="G131" s="192"/>
    </row>
    <row r="132" spans="1:7" ht="30.75" customHeight="1" x14ac:dyDescent="0.25">
      <c r="A132" s="125">
        <v>37</v>
      </c>
      <c r="B132" s="192" t="s">
        <v>4308</v>
      </c>
      <c r="C132" s="125" t="s">
        <v>3227</v>
      </c>
      <c r="D132" s="125" t="s">
        <v>390</v>
      </c>
      <c r="E132" s="534"/>
      <c r="F132" s="476">
        <v>20000000</v>
      </c>
      <c r="G132" s="192"/>
    </row>
    <row r="133" spans="1:7" ht="25.5" customHeight="1" x14ac:dyDescent="0.25">
      <c r="A133" s="125">
        <v>38</v>
      </c>
      <c r="B133" s="192" t="s">
        <v>4309</v>
      </c>
      <c r="C133" s="125" t="s">
        <v>4276</v>
      </c>
      <c r="D133" s="125" t="s">
        <v>390</v>
      </c>
      <c r="E133" s="534"/>
      <c r="F133" s="476">
        <v>20000000</v>
      </c>
      <c r="G133" s="192"/>
    </row>
    <row r="134" spans="1:7" ht="15.75" x14ac:dyDescent="0.25">
      <c r="A134" s="125">
        <v>39</v>
      </c>
      <c r="B134" s="192" t="s">
        <v>4310</v>
      </c>
      <c r="C134" s="125" t="s">
        <v>1957</v>
      </c>
      <c r="D134" s="125" t="s">
        <v>390</v>
      </c>
      <c r="E134" s="534"/>
      <c r="F134" s="476">
        <v>20000000</v>
      </c>
      <c r="G134" s="192"/>
    </row>
    <row r="135" spans="1:7" ht="30" customHeight="1" x14ac:dyDescent="0.25">
      <c r="A135" s="125">
        <v>40</v>
      </c>
      <c r="B135" s="192" t="s">
        <v>4311</v>
      </c>
      <c r="C135" s="125" t="s">
        <v>3227</v>
      </c>
      <c r="D135" s="125" t="s">
        <v>704</v>
      </c>
      <c r="E135" s="534"/>
      <c r="F135" s="476">
        <v>20000000</v>
      </c>
      <c r="G135" s="192"/>
    </row>
    <row r="136" spans="1:7" ht="30" customHeight="1" x14ac:dyDescent="0.25">
      <c r="A136" s="125">
        <v>41</v>
      </c>
      <c r="B136" s="192" t="s">
        <v>4312</v>
      </c>
      <c r="C136" s="125" t="s">
        <v>3227</v>
      </c>
      <c r="D136" s="125" t="s">
        <v>704</v>
      </c>
      <c r="E136" s="534"/>
      <c r="F136" s="476">
        <v>20000000</v>
      </c>
      <c r="G136" s="192"/>
    </row>
    <row r="137" spans="1:7" ht="27.75" customHeight="1" x14ac:dyDescent="0.25">
      <c r="A137" s="125">
        <v>42</v>
      </c>
      <c r="B137" s="192" t="s">
        <v>4313</v>
      </c>
      <c r="C137" s="125" t="s">
        <v>4276</v>
      </c>
      <c r="D137" s="125" t="s">
        <v>704</v>
      </c>
      <c r="E137" s="534"/>
      <c r="F137" s="476">
        <v>20000000</v>
      </c>
      <c r="G137" s="192"/>
    </row>
    <row r="138" spans="1:7" ht="30.75" customHeight="1" x14ac:dyDescent="0.25">
      <c r="A138" s="125">
        <v>43</v>
      </c>
      <c r="B138" s="192" t="s">
        <v>4314</v>
      </c>
      <c r="C138" s="125" t="s">
        <v>4276</v>
      </c>
      <c r="D138" s="125" t="s">
        <v>704</v>
      </c>
      <c r="E138" s="534"/>
      <c r="F138" s="476">
        <v>20000000</v>
      </c>
      <c r="G138" s="192"/>
    </row>
    <row r="139" spans="1:7" ht="27" customHeight="1" x14ac:dyDescent="0.25">
      <c r="A139" s="125">
        <v>44</v>
      </c>
      <c r="B139" s="192" t="s">
        <v>4315</v>
      </c>
      <c r="C139" s="125" t="s">
        <v>3404</v>
      </c>
      <c r="D139" s="125" t="s">
        <v>704</v>
      </c>
      <c r="E139" s="534"/>
      <c r="F139" s="476">
        <v>20000000</v>
      </c>
      <c r="G139" s="192"/>
    </row>
    <row r="140" spans="1:7" ht="27" customHeight="1" x14ac:dyDescent="0.25">
      <c r="A140" s="125">
        <v>45</v>
      </c>
      <c r="B140" s="192" t="s">
        <v>4316</v>
      </c>
      <c r="C140" s="125" t="s">
        <v>3404</v>
      </c>
      <c r="D140" s="125" t="s">
        <v>704</v>
      </c>
      <c r="E140" s="534"/>
      <c r="F140" s="476">
        <v>20000000</v>
      </c>
      <c r="G140" s="192"/>
    </row>
    <row r="141" spans="1:7" ht="29.25" customHeight="1" x14ac:dyDescent="0.25">
      <c r="A141" s="125">
        <v>46</v>
      </c>
      <c r="B141" s="192" t="s">
        <v>4317</v>
      </c>
      <c r="C141" s="125" t="s">
        <v>3227</v>
      </c>
      <c r="D141" s="125" t="s">
        <v>4124</v>
      </c>
      <c r="E141" s="534"/>
      <c r="F141" s="476">
        <v>20000000</v>
      </c>
      <c r="G141" s="192"/>
    </row>
    <row r="142" spans="1:7" ht="29.25" customHeight="1" x14ac:dyDescent="0.25">
      <c r="A142" s="125">
        <v>47</v>
      </c>
      <c r="B142" s="192" t="s">
        <v>4318</v>
      </c>
      <c r="C142" s="125" t="s">
        <v>3404</v>
      </c>
      <c r="D142" s="125" t="s">
        <v>4124</v>
      </c>
      <c r="E142" s="534"/>
      <c r="F142" s="476">
        <v>20000000</v>
      </c>
      <c r="G142" s="192"/>
    </row>
    <row r="143" spans="1:7" ht="30.75" customHeight="1" x14ac:dyDescent="0.25">
      <c r="A143" s="125">
        <v>48</v>
      </c>
      <c r="B143" s="192" t="s">
        <v>4319</v>
      </c>
      <c r="C143" s="125" t="s">
        <v>3404</v>
      </c>
      <c r="D143" s="125" t="s">
        <v>4124</v>
      </c>
      <c r="E143" s="534"/>
      <c r="F143" s="476">
        <v>20000000</v>
      </c>
      <c r="G143" s="192"/>
    </row>
    <row r="144" spans="1:7" ht="27" customHeight="1" x14ac:dyDescent="0.25">
      <c r="A144" s="125">
        <v>49</v>
      </c>
      <c r="B144" s="192" t="s">
        <v>4320</v>
      </c>
      <c r="C144" s="125" t="s">
        <v>3404</v>
      </c>
      <c r="D144" s="125" t="s">
        <v>4124</v>
      </c>
      <c r="E144" s="534"/>
      <c r="F144" s="476">
        <v>20000000</v>
      </c>
      <c r="G144" s="192"/>
    </row>
    <row r="145" spans="1:7" ht="27" customHeight="1" x14ac:dyDescent="0.25">
      <c r="A145" s="125">
        <v>50</v>
      </c>
      <c r="B145" s="192" t="s">
        <v>2030</v>
      </c>
      <c r="C145" s="125" t="s">
        <v>4276</v>
      </c>
      <c r="D145" s="125" t="s">
        <v>4124</v>
      </c>
      <c r="E145" s="534"/>
      <c r="F145" s="476">
        <v>20000000</v>
      </c>
      <c r="G145" s="192"/>
    </row>
    <row r="146" spans="1:7" ht="26.25" customHeight="1" x14ac:dyDescent="0.25">
      <c r="A146" s="125">
        <v>51</v>
      </c>
      <c r="B146" s="192" t="s">
        <v>4321</v>
      </c>
      <c r="C146" s="125" t="s">
        <v>3227</v>
      </c>
      <c r="D146" s="125" t="s">
        <v>4124</v>
      </c>
      <c r="E146" s="534"/>
      <c r="F146" s="476">
        <v>20000000</v>
      </c>
      <c r="G146" s="192"/>
    </row>
    <row r="147" spans="1:7" ht="15.75" x14ac:dyDescent="0.25">
      <c r="A147" s="125">
        <v>52</v>
      </c>
      <c r="B147" s="192" t="s">
        <v>4322</v>
      </c>
      <c r="C147" s="125" t="s">
        <v>1957</v>
      </c>
      <c r="D147" s="125" t="s">
        <v>706</v>
      </c>
      <c r="E147" s="534"/>
      <c r="F147" s="476">
        <v>20000000</v>
      </c>
      <c r="G147" s="192"/>
    </row>
    <row r="148" spans="1:7" ht="15.75" x14ac:dyDescent="0.25">
      <c r="A148" s="125">
        <v>53</v>
      </c>
      <c r="B148" s="192" t="s">
        <v>4323</v>
      </c>
      <c r="C148" s="125" t="s">
        <v>1957</v>
      </c>
      <c r="D148" s="125" t="s">
        <v>706</v>
      </c>
      <c r="E148" s="534"/>
      <c r="F148" s="476">
        <v>20000000</v>
      </c>
      <c r="G148" s="192"/>
    </row>
    <row r="149" spans="1:7" ht="28.5" customHeight="1" x14ac:dyDescent="0.25">
      <c r="A149" s="125">
        <v>54</v>
      </c>
      <c r="B149" s="192" t="s">
        <v>4324</v>
      </c>
      <c r="C149" s="125" t="s">
        <v>3170</v>
      </c>
      <c r="D149" s="125" t="s">
        <v>706</v>
      </c>
      <c r="E149" s="534"/>
      <c r="F149" s="476">
        <v>20000000</v>
      </c>
      <c r="G149" s="192"/>
    </row>
    <row r="150" spans="1:7" ht="25.5" customHeight="1" x14ac:dyDescent="0.25">
      <c r="A150" s="125">
        <v>55</v>
      </c>
      <c r="B150" s="192" t="s">
        <v>4325</v>
      </c>
      <c r="C150" s="125" t="s">
        <v>3227</v>
      </c>
      <c r="D150" s="125" t="s">
        <v>1700</v>
      </c>
      <c r="E150" s="534"/>
      <c r="F150" s="476">
        <v>20000000</v>
      </c>
      <c r="G150" s="192"/>
    </row>
    <row r="151" spans="1:7" ht="27.75" customHeight="1" x14ac:dyDescent="0.25">
      <c r="A151" s="125">
        <v>56</v>
      </c>
      <c r="B151" s="192" t="s">
        <v>4326</v>
      </c>
      <c r="C151" s="125" t="s">
        <v>4276</v>
      </c>
      <c r="D151" s="125" t="s">
        <v>1700</v>
      </c>
      <c r="E151" s="534"/>
      <c r="F151" s="476">
        <v>20000000</v>
      </c>
      <c r="G151" s="192"/>
    </row>
    <row r="152" spans="1:7" ht="26.25" customHeight="1" x14ac:dyDescent="0.25">
      <c r="A152" s="490">
        <v>57</v>
      </c>
      <c r="B152" s="491" t="s">
        <v>4327</v>
      </c>
      <c r="C152" s="490" t="s">
        <v>3404</v>
      </c>
      <c r="D152" s="490" t="s">
        <v>1700</v>
      </c>
      <c r="E152" s="595"/>
      <c r="F152" s="596">
        <v>20000000</v>
      </c>
      <c r="G152" s="491"/>
    </row>
    <row r="153" spans="1:7" ht="27" customHeight="1" x14ac:dyDescent="0.25">
      <c r="A153" s="490">
        <v>58</v>
      </c>
      <c r="B153" s="491" t="s">
        <v>4328</v>
      </c>
      <c r="C153" s="490" t="s">
        <v>3404</v>
      </c>
      <c r="D153" s="490" t="s">
        <v>1700</v>
      </c>
      <c r="E153" s="595"/>
      <c r="F153" s="596">
        <v>20000000</v>
      </c>
      <c r="G153" s="491"/>
    </row>
    <row r="154" spans="1:7" ht="24.75" customHeight="1" x14ac:dyDescent="0.25">
      <c r="A154" s="490">
        <v>59</v>
      </c>
      <c r="B154" s="491" t="s">
        <v>4329</v>
      </c>
      <c r="C154" s="490" t="s">
        <v>3404</v>
      </c>
      <c r="D154" s="490" t="s">
        <v>1700</v>
      </c>
      <c r="E154" s="595"/>
      <c r="F154" s="596">
        <v>20000000</v>
      </c>
      <c r="G154" s="491"/>
    </row>
    <row r="155" spans="1:7" ht="18.75" customHeight="1" x14ac:dyDescent="0.25">
      <c r="A155" s="490">
        <v>60</v>
      </c>
      <c r="B155" s="491" t="s">
        <v>4330</v>
      </c>
      <c r="C155" s="490" t="s">
        <v>1957</v>
      </c>
      <c r="D155" s="490" t="s">
        <v>1700</v>
      </c>
      <c r="E155" s="595"/>
      <c r="F155" s="596">
        <v>20000000</v>
      </c>
      <c r="G155" s="491"/>
    </row>
    <row r="156" spans="1:7" ht="27" customHeight="1" x14ac:dyDescent="0.25">
      <c r="A156" s="490">
        <v>61</v>
      </c>
      <c r="B156" s="491" t="s">
        <v>4331</v>
      </c>
      <c r="C156" s="490" t="s">
        <v>3170</v>
      </c>
      <c r="D156" s="490" t="s">
        <v>1700</v>
      </c>
      <c r="E156" s="595"/>
      <c r="F156" s="596">
        <v>20000000</v>
      </c>
      <c r="G156" s="491"/>
    </row>
    <row r="157" spans="1:7" ht="31.5" x14ac:dyDescent="0.25">
      <c r="A157" s="125">
        <v>62</v>
      </c>
      <c r="B157" s="192" t="s">
        <v>4332</v>
      </c>
      <c r="C157" s="125" t="s">
        <v>3170</v>
      </c>
      <c r="D157" s="125" t="s">
        <v>1700</v>
      </c>
      <c r="E157" s="536"/>
      <c r="F157" s="476">
        <v>20000000</v>
      </c>
      <c r="G157" s="192"/>
    </row>
    <row r="158" spans="1:7" ht="31.5" x14ac:dyDescent="0.25">
      <c r="A158" s="125">
        <v>63</v>
      </c>
      <c r="B158" s="192" t="s">
        <v>118</v>
      </c>
      <c r="C158" s="125" t="s">
        <v>4276</v>
      </c>
      <c r="D158" s="125" t="s">
        <v>1700</v>
      </c>
      <c r="E158" s="536"/>
      <c r="F158" s="476">
        <v>20000000</v>
      </c>
      <c r="G158" s="192"/>
    </row>
    <row r="159" spans="1:7" ht="31.5" x14ac:dyDescent="0.25">
      <c r="A159" s="125">
        <v>64</v>
      </c>
      <c r="B159" s="192" t="s">
        <v>4333</v>
      </c>
      <c r="C159" s="125" t="s">
        <v>3404</v>
      </c>
      <c r="D159" s="125" t="s">
        <v>1700</v>
      </c>
      <c r="E159" s="476">
        <v>40000000</v>
      </c>
      <c r="F159" s="476"/>
      <c r="G159" s="192"/>
    </row>
    <row r="160" spans="1:7" ht="31.5" x14ac:dyDescent="0.25">
      <c r="A160" s="125">
        <v>65</v>
      </c>
      <c r="B160" s="192" t="s">
        <v>4334</v>
      </c>
      <c r="C160" s="125" t="s">
        <v>3404</v>
      </c>
      <c r="D160" s="125" t="s">
        <v>1700</v>
      </c>
      <c r="E160" s="536"/>
      <c r="F160" s="476">
        <v>20000000</v>
      </c>
      <c r="G160" s="192"/>
    </row>
    <row r="161" spans="1:7" ht="31.5" x14ac:dyDescent="0.25">
      <c r="A161" s="125">
        <v>66</v>
      </c>
      <c r="B161" s="192" t="s">
        <v>4335</v>
      </c>
      <c r="C161" s="131" t="s">
        <v>3244</v>
      </c>
      <c r="D161" s="125" t="s">
        <v>710</v>
      </c>
      <c r="E161" s="536"/>
      <c r="F161" s="476">
        <v>20000000</v>
      </c>
      <c r="G161" s="475"/>
    </row>
    <row r="162" spans="1:7" ht="31.5" x14ac:dyDescent="0.25">
      <c r="A162" s="125">
        <v>67</v>
      </c>
      <c r="B162" s="192" t="s">
        <v>4336</v>
      </c>
      <c r="C162" s="125" t="s">
        <v>3404</v>
      </c>
      <c r="D162" s="125" t="s">
        <v>4119</v>
      </c>
      <c r="E162" s="536"/>
      <c r="F162" s="476">
        <v>20000000</v>
      </c>
      <c r="G162" s="192"/>
    </row>
    <row r="163" spans="1:7" ht="31.5" x14ac:dyDescent="0.25">
      <c r="A163" s="125">
        <v>68</v>
      </c>
      <c r="B163" s="192" t="s">
        <v>4337</v>
      </c>
      <c r="C163" s="125" t="s">
        <v>3227</v>
      </c>
      <c r="D163" s="125" t="s">
        <v>4338</v>
      </c>
      <c r="E163" s="476">
        <v>40000000</v>
      </c>
      <c r="F163" s="476"/>
      <c r="G163" s="192"/>
    </row>
    <row r="164" spans="1:7" ht="31.5" x14ac:dyDescent="0.25">
      <c r="A164" s="125">
        <v>69</v>
      </c>
      <c r="B164" s="192" t="s">
        <v>4339</v>
      </c>
      <c r="C164" s="125" t="s">
        <v>3227</v>
      </c>
      <c r="D164" s="125" t="s">
        <v>4338</v>
      </c>
      <c r="E164" s="536"/>
      <c r="F164" s="476">
        <v>20000000</v>
      </c>
      <c r="G164" s="192"/>
    </row>
    <row r="165" spans="1:7" ht="21.75" customHeight="1" x14ac:dyDescent="0.25">
      <c r="A165" s="36" t="s">
        <v>1326</v>
      </c>
      <c r="B165" s="573" t="s">
        <v>4142</v>
      </c>
      <c r="C165" s="573"/>
      <c r="D165" s="128"/>
      <c r="E165" s="116">
        <f>SUM(E166:E176)</f>
        <v>80000000</v>
      </c>
      <c r="F165" s="116">
        <f>SUM(F166:F176)</f>
        <v>180000000</v>
      </c>
      <c r="G165" s="475"/>
    </row>
    <row r="166" spans="1:7" ht="20.25" customHeight="1" x14ac:dyDescent="0.25">
      <c r="A166" s="125">
        <v>70</v>
      </c>
      <c r="B166" s="537" t="s">
        <v>4340</v>
      </c>
      <c r="C166" s="125" t="s">
        <v>4341</v>
      </c>
      <c r="D166" s="538" t="s">
        <v>4171</v>
      </c>
      <c r="E166" s="536"/>
      <c r="F166" s="476">
        <v>20000000</v>
      </c>
      <c r="G166" s="192"/>
    </row>
    <row r="167" spans="1:7" ht="22.5" customHeight="1" x14ac:dyDescent="0.25">
      <c r="A167" s="125">
        <v>71</v>
      </c>
      <c r="B167" s="537" t="s">
        <v>4342</v>
      </c>
      <c r="C167" s="125" t="s">
        <v>4343</v>
      </c>
      <c r="D167" s="538" t="s">
        <v>4344</v>
      </c>
      <c r="E167" s="536"/>
      <c r="F167" s="476">
        <v>20000000</v>
      </c>
      <c r="G167" s="192"/>
    </row>
    <row r="168" spans="1:7" ht="20.25" customHeight="1" x14ac:dyDescent="0.25">
      <c r="A168" s="125">
        <v>72</v>
      </c>
      <c r="B168" s="537" t="s">
        <v>4345</v>
      </c>
      <c r="C168" s="125" t="s">
        <v>4346</v>
      </c>
      <c r="D168" s="538" t="s">
        <v>4347</v>
      </c>
      <c r="E168" s="536"/>
      <c r="F168" s="476">
        <v>20000000</v>
      </c>
      <c r="G168" s="192"/>
    </row>
    <row r="169" spans="1:7" ht="20.25" customHeight="1" x14ac:dyDescent="0.25">
      <c r="A169" s="125">
        <v>73</v>
      </c>
      <c r="B169" s="537" t="s">
        <v>4348</v>
      </c>
      <c r="C169" s="125" t="s">
        <v>4341</v>
      </c>
      <c r="D169" s="538" t="s">
        <v>4349</v>
      </c>
      <c r="E169" s="476">
        <v>40000000</v>
      </c>
      <c r="F169" s="476"/>
      <c r="G169" s="192"/>
    </row>
    <row r="170" spans="1:7" ht="21.75" customHeight="1" x14ac:dyDescent="0.25">
      <c r="A170" s="125">
        <v>74</v>
      </c>
      <c r="B170" s="537" t="s">
        <v>4350</v>
      </c>
      <c r="C170" s="125" t="s">
        <v>4341</v>
      </c>
      <c r="D170" s="538" t="s">
        <v>4351</v>
      </c>
      <c r="E170" s="539"/>
      <c r="F170" s="476">
        <v>20000000</v>
      </c>
      <c r="G170" s="192"/>
    </row>
    <row r="171" spans="1:7" ht="20.25" customHeight="1" x14ac:dyDescent="0.25">
      <c r="A171" s="125">
        <v>75</v>
      </c>
      <c r="B171" s="537" t="s">
        <v>4352</v>
      </c>
      <c r="C171" s="125" t="s">
        <v>4353</v>
      </c>
      <c r="D171" s="538" t="s">
        <v>4349</v>
      </c>
      <c r="E171" s="536"/>
      <c r="F171" s="476">
        <v>20000000</v>
      </c>
      <c r="G171" s="192"/>
    </row>
    <row r="172" spans="1:7" ht="21" customHeight="1" x14ac:dyDescent="0.25">
      <c r="A172" s="125">
        <v>76</v>
      </c>
      <c r="B172" s="192" t="s">
        <v>4354</v>
      </c>
      <c r="C172" s="125" t="s">
        <v>4353</v>
      </c>
      <c r="D172" s="125" t="s">
        <v>4355</v>
      </c>
      <c r="E172" s="536"/>
      <c r="F172" s="476">
        <v>20000000</v>
      </c>
      <c r="G172" s="192"/>
    </row>
    <row r="173" spans="1:7" ht="20.25" customHeight="1" x14ac:dyDescent="0.25">
      <c r="A173" s="125">
        <v>77</v>
      </c>
      <c r="B173" s="537" t="s">
        <v>4149</v>
      </c>
      <c r="C173" s="125" t="s">
        <v>4341</v>
      </c>
      <c r="D173" s="538" t="s">
        <v>4356</v>
      </c>
      <c r="E173" s="536"/>
      <c r="F173" s="476">
        <v>20000000</v>
      </c>
      <c r="G173" s="192"/>
    </row>
    <row r="174" spans="1:7" ht="22.5" customHeight="1" x14ac:dyDescent="0.25">
      <c r="A174" s="125">
        <v>78</v>
      </c>
      <c r="B174" s="537" t="s">
        <v>4357</v>
      </c>
      <c r="C174" s="125" t="s">
        <v>4180</v>
      </c>
      <c r="D174" s="538" t="s">
        <v>4349</v>
      </c>
      <c r="E174" s="536"/>
      <c r="F174" s="476">
        <v>20000000</v>
      </c>
      <c r="G174" s="192"/>
    </row>
    <row r="175" spans="1:7" ht="22.5" customHeight="1" x14ac:dyDescent="0.25">
      <c r="A175" s="125">
        <v>79</v>
      </c>
      <c r="B175" s="192" t="s">
        <v>4358</v>
      </c>
      <c r="C175" s="125" t="s">
        <v>4180</v>
      </c>
      <c r="D175" s="125" t="s">
        <v>4359</v>
      </c>
      <c r="E175" s="476">
        <v>40000000</v>
      </c>
      <c r="F175" s="476"/>
      <c r="G175" s="192"/>
    </row>
    <row r="176" spans="1:7" ht="31.5" x14ac:dyDescent="0.25">
      <c r="A176" s="125">
        <v>80</v>
      </c>
      <c r="B176" s="192" t="s">
        <v>4360</v>
      </c>
      <c r="C176" s="125" t="s">
        <v>3227</v>
      </c>
      <c r="D176" s="125" t="s">
        <v>4359</v>
      </c>
      <c r="E176" s="536"/>
      <c r="F176" s="476">
        <v>20000000</v>
      </c>
      <c r="G176" s="192"/>
    </row>
    <row r="177" spans="1:7" ht="22.5" customHeight="1" x14ac:dyDescent="0.25">
      <c r="A177" s="36" t="s">
        <v>1328</v>
      </c>
      <c r="B177" s="153" t="s">
        <v>4163</v>
      </c>
      <c r="C177" s="125"/>
      <c r="D177" s="153"/>
      <c r="E177" s="116">
        <f>SUM(E178:E205)</f>
        <v>400000000</v>
      </c>
      <c r="F177" s="116">
        <f>SUM(F178:F205)</f>
        <v>360000000</v>
      </c>
      <c r="G177" s="192"/>
    </row>
    <row r="178" spans="1:7" ht="31.5" x14ac:dyDescent="0.25">
      <c r="A178" s="125">
        <v>81</v>
      </c>
      <c r="B178" s="192" t="s">
        <v>4361</v>
      </c>
      <c r="C178" s="125" t="s">
        <v>3404</v>
      </c>
      <c r="D178" s="125" t="s">
        <v>379</v>
      </c>
      <c r="E178" s="536"/>
      <c r="F178" s="476">
        <v>20000000</v>
      </c>
      <c r="G178" s="192"/>
    </row>
    <row r="179" spans="1:7" ht="31.5" x14ac:dyDescent="0.25">
      <c r="A179" s="125">
        <v>82</v>
      </c>
      <c r="B179" s="192" t="s">
        <v>4362</v>
      </c>
      <c r="C179" s="125" t="s">
        <v>3170</v>
      </c>
      <c r="D179" s="125" t="s">
        <v>379</v>
      </c>
      <c r="E179" s="476">
        <v>40000000</v>
      </c>
      <c r="F179" s="476"/>
      <c r="G179" s="192"/>
    </row>
    <row r="180" spans="1:7" ht="21" customHeight="1" x14ac:dyDescent="0.25">
      <c r="A180" s="125">
        <v>83</v>
      </c>
      <c r="B180" s="192" t="s">
        <v>4363</v>
      </c>
      <c r="C180" s="125" t="s">
        <v>4364</v>
      </c>
      <c r="D180" s="125" t="s">
        <v>305</v>
      </c>
      <c r="E180" s="476">
        <v>40000000</v>
      </c>
      <c r="F180" s="476"/>
      <c r="G180" s="192"/>
    </row>
    <row r="181" spans="1:7" ht="21" customHeight="1" x14ac:dyDescent="0.25">
      <c r="A181" s="125">
        <v>84</v>
      </c>
      <c r="B181" s="192" t="s">
        <v>4365</v>
      </c>
      <c r="C181" s="125" t="s">
        <v>4366</v>
      </c>
      <c r="D181" s="125" t="s">
        <v>385</v>
      </c>
      <c r="E181" s="536"/>
      <c r="F181" s="476">
        <v>20000000</v>
      </c>
      <c r="G181" s="192"/>
    </row>
    <row r="182" spans="1:7" ht="31.5" x14ac:dyDescent="0.25">
      <c r="A182" s="125">
        <v>85</v>
      </c>
      <c r="B182" s="192" t="s">
        <v>4367</v>
      </c>
      <c r="C182" s="125" t="s">
        <v>3221</v>
      </c>
      <c r="D182" s="125" t="s">
        <v>385</v>
      </c>
      <c r="E182" s="536"/>
      <c r="F182" s="476">
        <v>20000000</v>
      </c>
      <c r="G182" s="192"/>
    </row>
    <row r="183" spans="1:7" ht="31.5" x14ac:dyDescent="0.25">
      <c r="A183" s="125">
        <v>86</v>
      </c>
      <c r="B183" s="192" t="s">
        <v>4368</v>
      </c>
      <c r="C183" s="125" t="s">
        <v>3227</v>
      </c>
      <c r="D183" s="125" t="s">
        <v>294</v>
      </c>
      <c r="E183" s="536"/>
      <c r="F183" s="476">
        <v>20000000</v>
      </c>
      <c r="G183" s="192"/>
    </row>
    <row r="184" spans="1:7" ht="31.5" x14ac:dyDescent="0.25">
      <c r="A184" s="125">
        <v>87</v>
      </c>
      <c r="B184" s="192" t="s">
        <v>4369</v>
      </c>
      <c r="C184" s="125" t="s">
        <v>3170</v>
      </c>
      <c r="D184" s="125" t="s">
        <v>294</v>
      </c>
      <c r="E184" s="536"/>
      <c r="F184" s="476">
        <v>20000000</v>
      </c>
      <c r="G184" s="192"/>
    </row>
    <row r="185" spans="1:7" ht="31.5" x14ac:dyDescent="0.25">
      <c r="A185" s="125">
        <v>88</v>
      </c>
      <c r="B185" s="192" t="s">
        <v>4370</v>
      </c>
      <c r="C185" s="125" t="s">
        <v>3170</v>
      </c>
      <c r="D185" s="125" t="s">
        <v>294</v>
      </c>
      <c r="E185" s="536"/>
      <c r="F185" s="476">
        <v>20000000</v>
      </c>
      <c r="G185" s="192"/>
    </row>
    <row r="186" spans="1:7" ht="31.5" x14ac:dyDescent="0.25">
      <c r="A186" s="125">
        <v>89</v>
      </c>
      <c r="B186" s="192" t="s">
        <v>4371</v>
      </c>
      <c r="C186" s="125" t="s">
        <v>3404</v>
      </c>
      <c r="D186" s="125" t="s">
        <v>294</v>
      </c>
      <c r="E186" s="536"/>
      <c r="F186" s="476">
        <v>20000000</v>
      </c>
      <c r="G186" s="192"/>
    </row>
    <row r="187" spans="1:7" ht="31.5" x14ac:dyDescent="0.25">
      <c r="A187" s="125">
        <v>90</v>
      </c>
      <c r="B187" s="192" t="s">
        <v>4372</v>
      </c>
      <c r="C187" s="125" t="s">
        <v>3404</v>
      </c>
      <c r="D187" s="125" t="s">
        <v>294</v>
      </c>
      <c r="E187" s="534"/>
      <c r="F187" s="476">
        <v>20000000</v>
      </c>
      <c r="G187" s="192"/>
    </row>
    <row r="188" spans="1:7" ht="31.5" x14ac:dyDescent="0.25">
      <c r="A188" s="125">
        <v>91</v>
      </c>
      <c r="B188" s="192" t="s">
        <v>4373</v>
      </c>
      <c r="C188" s="125" t="s">
        <v>3170</v>
      </c>
      <c r="D188" s="125" t="s">
        <v>294</v>
      </c>
      <c r="E188" s="534"/>
      <c r="F188" s="476">
        <v>20000000</v>
      </c>
      <c r="G188" s="192"/>
    </row>
    <row r="189" spans="1:7" ht="31.5" x14ac:dyDescent="0.25">
      <c r="A189" s="125">
        <v>92</v>
      </c>
      <c r="B189" s="192" t="s">
        <v>4374</v>
      </c>
      <c r="C189" s="125" t="s">
        <v>3404</v>
      </c>
      <c r="D189" s="125" t="s">
        <v>390</v>
      </c>
      <c r="E189" s="534"/>
      <c r="F189" s="476">
        <v>20000000</v>
      </c>
      <c r="G189" s="192"/>
    </row>
    <row r="190" spans="1:7" ht="21" customHeight="1" x14ac:dyDescent="0.25">
      <c r="A190" s="125">
        <v>93</v>
      </c>
      <c r="B190" s="192" t="s">
        <v>4375</v>
      </c>
      <c r="C190" s="125" t="s">
        <v>1957</v>
      </c>
      <c r="D190" s="125" t="s">
        <v>4175</v>
      </c>
      <c r="E190" s="476">
        <v>40000000</v>
      </c>
      <c r="F190" s="476"/>
      <c r="G190" s="192"/>
    </row>
    <row r="191" spans="1:7" ht="20.25" customHeight="1" x14ac:dyDescent="0.25">
      <c r="A191" s="125">
        <v>94</v>
      </c>
      <c r="B191" s="192" t="s">
        <v>4376</v>
      </c>
      <c r="C191" s="125" t="s">
        <v>4366</v>
      </c>
      <c r="D191" s="125" t="s">
        <v>4175</v>
      </c>
      <c r="E191" s="476">
        <v>40000000</v>
      </c>
      <c r="F191" s="476"/>
      <c r="G191" s="192"/>
    </row>
    <row r="192" spans="1:7" ht="31.5" x14ac:dyDescent="0.25">
      <c r="A192" s="125">
        <v>95</v>
      </c>
      <c r="B192" s="192" t="s">
        <v>4377</v>
      </c>
      <c r="C192" s="125" t="s">
        <v>4276</v>
      </c>
      <c r="D192" s="125" t="s">
        <v>4171</v>
      </c>
      <c r="E192" s="534"/>
      <c r="F192" s="476">
        <v>20000000</v>
      </c>
      <c r="G192" s="192"/>
    </row>
    <row r="193" spans="1:7" ht="21.75" customHeight="1" x14ac:dyDescent="0.25">
      <c r="A193" s="125">
        <v>96</v>
      </c>
      <c r="B193" s="192" t="s">
        <v>4378</v>
      </c>
      <c r="C193" s="125" t="s">
        <v>1957</v>
      </c>
      <c r="D193" s="125" t="s">
        <v>4171</v>
      </c>
      <c r="E193" s="476">
        <v>40000000</v>
      </c>
      <c r="F193" s="476"/>
      <c r="G193" s="192"/>
    </row>
    <row r="194" spans="1:7" ht="22.5" customHeight="1" x14ac:dyDescent="0.25">
      <c r="A194" s="125">
        <v>97</v>
      </c>
      <c r="B194" s="192" t="s">
        <v>3356</v>
      </c>
      <c r="C194" s="125" t="s">
        <v>1957</v>
      </c>
      <c r="D194" s="125" t="s">
        <v>4379</v>
      </c>
      <c r="E194" s="534"/>
      <c r="F194" s="476">
        <v>20000000</v>
      </c>
      <c r="G194" s="192"/>
    </row>
    <row r="195" spans="1:7" ht="31.5" x14ac:dyDescent="0.25">
      <c r="A195" s="125">
        <v>98</v>
      </c>
      <c r="B195" s="192" t="s">
        <v>1615</v>
      </c>
      <c r="C195" s="125" t="s">
        <v>3170</v>
      </c>
      <c r="D195" s="125" t="s">
        <v>2143</v>
      </c>
      <c r="E195" s="534"/>
      <c r="F195" s="476">
        <v>20000000</v>
      </c>
      <c r="G195" s="192"/>
    </row>
    <row r="196" spans="1:7" ht="31.5" x14ac:dyDescent="0.25">
      <c r="A196" s="125">
        <v>99</v>
      </c>
      <c r="B196" s="192" t="s">
        <v>4380</v>
      </c>
      <c r="C196" s="125" t="s">
        <v>3170</v>
      </c>
      <c r="D196" s="125" t="s">
        <v>2143</v>
      </c>
      <c r="E196" s="476">
        <v>40000000</v>
      </c>
      <c r="F196" s="476"/>
      <c r="G196" s="192"/>
    </row>
    <row r="197" spans="1:7" ht="31.5" x14ac:dyDescent="0.25">
      <c r="A197" s="125">
        <v>100</v>
      </c>
      <c r="B197" s="192" t="s">
        <v>4381</v>
      </c>
      <c r="C197" s="125" t="s">
        <v>3170</v>
      </c>
      <c r="D197" s="125" t="s">
        <v>4382</v>
      </c>
      <c r="E197" s="476">
        <v>40000000</v>
      </c>
      <c r="F197" s="476"/>
      <c r="G197" s="192"/>
    </row>
    <row r="198" spans="1:7" ht="31.5" x14ac:dyDescent="0.25">
      <c r="A198" s="125">
        <v>101</v>
      </c>
      <c r="B198" s="192" t="s">
        <v>4383</v>
      </c>
      <c r="C198" s="125" t="s">
        <v>3170</v>
      </c>
      <c r="D198" s="125" t="s">
        <v>4382</v>
      </c>
      <c r="E198" s="534"/>
      <c r="F198" s="476">
        <v>20000000</v>
      </c>
      <c r="G198" s="192"/>
    </row>
    <row r="199" spans="1:7" ht="15.75" x14ac:dyDescent="0.25">
      <c r="A199" s="125">
        <v>102</v>
      </c>
      <c r="B199" s="192" t="s">
        <v>4384</v>
      </c>
      <c r="C199" s="125" t="s">
        <v>4366</v>
      </c>
      <c r="D199" s="125" t="s">
        <v>4382</v>
      </c>
      <c r="E199" s="534"/>
      <c r="F199" s="476">
        <v>20000000</v>
      </c>
      <c r="G199" s="192"/>
    </row>
    <row r="200" spans="1:7" ht="31.5" x14ac:dyDescent="0.25">
      <c r="A200" s="125">
        <v>103</v>
      </c>
      <c r="B200" s="192" t="s">
        <v>4385</v>
      </c>
      <c r="C200" s="125" t="s">
        <v>3227</v>
      </c>
      <c r="D200" s="125" t="s">
        <v>4382</v>
      </c>
      <c r="E200" s="476">
        <v>40000000</v>
      </c>
      <c r="F200" s="476"/>
      <c r="G200" s="192"/>
    </row>
    <row r="201" spans="1:7" ht="31.5" x14ac:dyDescent="0.25">
      <c r="A201" s="125">
        <v>104</v>
      </c>
      <c r="B201" s="192" t="s">
        <v>4386</v>
      </c>
      <c r="C201" s="125" t="s">
        <v>3170</v>
      </c>
      <c r="D201" s="125" t="s">
        <v>4387</v>
      </c>
      <c r="E201" s="534"/>
      <c r="F201" s="476">
        <v>20000000</v>
      </c>
      <c r="G201" s="192"/>
    </row>
    <row r="202" spans="1:7" ht="31.5" x14ac:dyDescent="0.25">
      <c r="A202" s="125">
        <v>105</v>
      </c>
      <c r="B202" s="540" t="s">
        <v>4388</v>
      </c>
      <c r="C202" s="541" t="s">
        <v>3176</v>
      </c>
      <c r="D202" s="541" t="s">
        <v>294</v>
      </c>
      <c r="E202" s="534"/>
      <c r="F202" s="476">
        <v>20000000</v>
      </c>
      <c r="G202" s="192"/>
    </row>
    <row r="203" spans="1:7" ht="31.5" x14ac:dyDescent="0.25">
      <c r="A203" s="125">
        <v>106</v>
      </c>
      <c r="B203" s="540" t="s">
        <v>378</v>
      </c>
      <c r="C203" s="541" t="s">
        <v>3215</v>
      </c>
      <c r="D203" s="541" t="s">
        <v>294</v>
      </c>
      <c r="E203" s="534"/>
      <c r="F203" s="476">
        <v>20000000</v>
      </c>
      <c r="G203" s="192"/>
    </row>
    <row r="204" spans="1:7" ht="15.75" x14ac:dyDescent="0.25">
      <c r="A204" s="125">
        <v>107</v>
      </c>
      <c r="B204" s="537" t="s">
        <v>4389</v>
      </c>
      <c r="C204" s="538" t="s">
        <v>1922</v>
      </c>
      <c r="D204" s="538" t="s">
        <v>4173</v>
      </c>
      <c r="E204" s="476">
        <v>40000000</v>
      </c>
      <c r="F204" s="476"/>
      <c r="G204" s="192"/>
    </row>
    <row r="205" spans="1:7" ht="31.5" x14ac:dyDescent="0.25">
      <c r="A205" s="125">
        <v>108</v>
      </c>
      <c r="B205" s="192" t="s">
        <v>4390</v>
      </c>
      <c r="C205" s="125" t="s">
        <v>3170</v>
      </c>
      <c r="D205" s="125" t="s">
        <v>4391</v>
      </c>
      <c r="E205" s="476">
        <v>40000000</v>
      </c>
      <c r="F205" s="476"/>
      <c r="G205" s="192"/>
    </row>
    <row r="206" spans="1:7" ht="19.5" customHeight="1" x14ac:dyDescent="0.25">
      <c r="A206" s="36" t="s">
        <v>1330</v>
      </c>
      <c r="B206" s="573" t="s">
        <v>4181</v>
      </c>
      <c r="C206" s="573"/>
      <c r="D206" s="128"/>
      <c r="E206" s="116">
        <f>SUM(E207:E226)</f>
        <v>160000000</v>
      </c>
      <c r="F206" s="116">
        <f>SUM(F207:F226)</f>
        <v>320000000</v>
      </c>
      <c r="G206" s="198"/>
    </row>
    <row r="207" spans="1:7" ht="31.5" x14ac:dyDescent="0.25">
      <c r="A207" s="125">
        <v>109</v>
      </c>
      <c r="B207" s="540" t="s">
        <v>4392</v>
      </c>
      <c r="C207" s="125" t="s">
        <v>4276</v>
      </c>
      <c r="D207" s="125" t="s">
        <v>4393</v>
      </c>
      <c r="E207" s="534"/>
      <c r="F207" s="476">
        <v>20000000</v>
      </c>
      <c r="G207" s="192"/>
    </row>
    <row r="208" spans="1:7" ht="31.5" x14ac:dyDescent="0.25">
      <c r="A208" s="125">
        <v>110</v>
      </c>
      <c r="B208" s="192" t="s">
        <v>4394</v>
      </c>
      <c r="C208" s="125" t="s">
        <v>3170</v>
      </c>
      <c r="D208" s="125" t="s">
        <v>4395</v>
      </c>
      <c r="E208" s="534"/>
      <c r="F208" s="476">
        <v>20000000</v>
      </c>
      <c r="G208" s="192"/>
    </row>
    <row r="209" spans="1:7" ht="31.5" x14ac:dyDescent="0.25">
      <c r="A209" s="125">
        <v>111</v>
      </c>
      <c r="B209" s="192" t="s">
        <v>557</v>
      </c>
      <c r="C209" s="125" t="s">
        <v>3221</v>
      </c>
      <c r="D209" s="125" t="s">
        <v>4395</v>
      </c>
      <c r="E209" s="534"/>
      <c r="F209" s="476">
        <v>20000000</v>
      </c>
      <c r="G209" s="192"/>
    </row>
    <row r="210" spans="1:7" ht="21" customHeight="1" x14ac:dyDescent="0.25">
      <c r="A210" s="125">
        <v>112</v>
      </c>
      <c r="B210" s="192" t="s">
        <v>4396</v>
      </c>
      <c r="C210" s="125" t="s">
        <v>1957</v>
      </c>
      <c r="D210" s="125" t="s">
        <v>4395</v>
      </c>
      <c r="E210" s="476">
        <v>40000000</v>
      </c>
      <c r="F210" s="476"/>
      <c r="G210" s="192"/>
    </row>
    <row r="211" spans="1:7" ht="31.5" x14ac:dyDescent="0.25">
      <c r="A211" s="125">
        <v>113</v>
      </c>
      <c r="B211" s="192" t="s">
        <v>4397</v>
      </c>
      <c r="C211" s="125" t="s">
        <v>3170</v>
      </c>
      <c r="D211" s="125" t="s">
        <v>4398</v>
      </c>
      <c r="E211" s="534"/>
      <c r="F211" s="476">
        <v>20000000</v>
      </c>
      <c r="G211" s="192"/>
    </row>
    <row r="212" spans="1:7" ht="31.5" x14ac:dyDescent="0.25">
      <c r="A212" s="125">
        <v>114</v>
      </c>
      <c r="B212" s="192" t="s">
        <v>3826</v>
      </c>
      <c r="C212" s="125" t="s">
        <v>3170</v>
      </c>
      <c r="D212" s="125" t="s">
        <v>4399</v>
      </c>
      <c r="E212" s="476">
        <v>40000000</v>
      </c>
      <c r="F212" s="476"/>
      <c r="G212" s="192"/>
    </row>
    <row r="213" spans="1:7" ht="31.5" x14ac:dyDescent="0.25">
      <c r="A213" s="125">
        <v>115</v>
      </c>
      <c r="B213" s="192" t="s">
        <v>4400</v>
      </c>
      <c r="C213" s="125" t="s">
        <v>3170</v>
      </c>
      <c r="D213" s="125" t="s">
        <v>4399</v>
      </c>
      <c r="E213" s="476">
        <v>40000000</v>
      </c>
      <c r="F213" s="476"/>
      <c r="G213" s="192"/>
    </row>
    <row r="214" spans="1:7" ht="31.5" x14ac:dyDescent="0.25">
      <c r="A214" s="125">
        <v>116</v>
      </c>
      <c r="B214" s="192" t="s">
        <v>1733</v>
      </c>
      <c r="C214" s="125" t="s">
        <v>4276</v>
      </c>
      <c r="D214" s="125" t="s">
        <v>4399</v>
      </c>
      <c r="E214" s="534"/>
      <c r="F214" s="476">
        <v>20000000</v>
      </c>
      <c r="G214" s="192"/>
    </row>
    <row r="215" spans="1:7" ht="31.5" x14ac:dyDescent="0.25">
      <c r="A215" s="125">
        <v>117</v>
      </c>
      <c r="B215" s="192" t="s">
        <v>4401</v>
      </c>
      <c r="C215" s="125" t="s">
        <v>4276</v>
      </c>
      <c r="D215" s="125" t="s">
        <v>4399</v>
      </c>
      <c r="E215" s="534"/>
      <c r="F215" s="476">
        <v>20000000</v>
      </c>
      <c r="G215" s="192"/>
    </row>
    <row r="216" spans="1:7" ht="31.5" x14ac:dyDescent="0.25">
      <c r="A216" s="125">
        <v>118</v>
      </c>
      <c r="B216" s="192" t="s">
        <v>4402</v>
      </c>
      <c r="C216" s="125" t="s">
        <v>4276</v>
      </c>
      <c r="D216" s="125" t="s">
        <v>4399</v>
      </c>
      <c r="E216" s="534"/>
      <c r="F216" s="476">
        <v>20000000</v>
      </c>
      <c r="G216" s="192"/>
    </row>
    <row r="217" spans="1:7" ht="31.5" x14ac:dyDescent="0.25">
      <c r="A217" s="125">
        <v>119</v>
      </c>
      <c r="B217" s="192" t="s">
        <v>4403</v>
      </c>
      <c r="C217" s="125" t="s">
        <v>3170</v>
      </c>
      <c r="D217" s="125" t="s">
        <v>4399</v>
      </c>
      <c r="E217" s="534"/>
      <c r="F217" s="476">
        <v>20000000</v>
      </c>
      <c r="G217" s="192"/>
    </row>
    <row r="218" spans="1:7" ht="22.5" customHeight="1" x14ac:dyDescent="0.25">
      <c r="A218" s="125">
        <v>120</v>
      </c>
      <c r="B218" s="540" t="s">
        <v>4404</v>
      </c>
      <c r="C218" s="541" t="s">
        <v>1924</v>
      </c>
      <c r="D218" s="125" t="s">
        <v>4405</v>
      </c>
      <c r="E218" s="534"/>
      <c r="F218" s="476">
        <v>20000000</v>
      </c>
      <c r="G218" s="192"/>
    </row>
    <row r="219" spans="1:7" ht="31.5" x14ac:dyDescent="0.25">
      <c r="A219" s="125">
        <v>121</v>
      </c>
      <c r="B219" s="540" t="s">
        <v>4406</v>
      </c>
      <c r="C219" s="125" t="s">
        <v>3170</v>
      </c>
      <c r="D219" s="125" t="s">
        <v>4405</v>
      </c>
      <c r="E219" s="534"/>
      <c r="F219" s="476">
        <v>20000000</v>
      </c>
      <c r="G219" s="192"/>
    </row>
    <row r="220" spans="1:7" ht="31.5" x14ac:dyDescent="0.25">
      <c r="A220" s="125">
        <v>122</v>
      </c>
      <c r="B220" s="540" t="s">
        <v>4407</v>
      </c>
      <c r="C220" s="125" t="s">
        <v>3170</v>
      </c>
      <c r="D220" s="125" t="s">
        <v>4405</v>
      </c>
      <c r="E220" s="534"/>
      <c r="F220" s="476">
        <v>20000000</v>
      </c>
      <c r="G220" s="192"/>
    </row>
    <row r="221" spans="1:7" ht="31.5" x14ac:dyDescent="0.25">
      <c r="A221" s="125">
        <v>123</v>
      </c>
      <c r="B221" s="540" t="s">
        <v>4408</v>
      </c>
      <c r="C221" s="125" t="s">
        <v>3170</v>
      </c>
      <c r="D221" s="125" t="s">
        <v>4409</v>
      </c>
      <c r="E221" s="534"/>
      <c r="F221" s="476">
        <v>20000000</v>
      </c>
      <c r="G221" s="192"/>
    </row>
    <row r="222" spans="1:7" ht="31.5" x14ac:dyDescent="0.25">
      <c r="A222" s="125">
        <v>124</v>
      </c>
      <c r="B222" s="540" t="s">
        <v>4410</v>
      </c>
      <c r="C222" s="125" t="s">
        <v>4276</v>
      </c>
      <c r="D222" s="125" t="s">
        <v>4409</v>
      </c>
      <c r="E222" s="534"/>
      <c r="F222" s="476">
        <v>20000000</v>
      </c>
      <c r="G222" s="192"/>
    </row>
    <row r="223" spans="1:7" ht="22.5" customHeight="1" x14ac:dyDescent="0.25">
      <c r="A223" s="125">
        <v>125</v>
      </c>
      <c r="B223" s="540" t="s">
        <v>4411</v>
      </c>
      <c r="C223" s="125" t="s">
        <v>4274</v>
      </c>
      <c r="D223" s="125" t="s">
        <v>4409</v>
      </c>
      <c r="E223" s="534"/>
      <c r="F223" s="476">
        <v>20000000</v>
      </c>
      <c r="G223" s="192"/>
    </row>
    <row r="224" spans="1:7" ht="20.25" customHeight="1" x14ac:dyDescent="0.25">
      <c r="A224" s="125">
        <v>126</v>
      </c>
      <c r="B224" s="192" t="s">
        <v>4412</v>
      </c>
      <c r="C224" s="125" t="s">
        <v>4346</v>
      </c>
      <c r="D224" s="125" t="s">
        <v>373</v>
      </c>
      <c r="E224" s="534"/>
      <c r="F224" s="476">
        <v>20000000</v>
      </c>
      <c r="G224" s="192"/>
    </row>
    <row r="225" spans="1:7" ht="31.5" x14ac:dyDescent="0.25">
      <c r="A225" s="125">
        <v>127</v>
      </c>
      <c r="B225" s="192" t="s">
        <v>4413</v>
      </c>
      <c r="C225" s="125" t="s">
        <v>3170</v>
      </c>
      <c r="D225" s="125" t="s">
        <v>373</v>
      </c>
      <c r="E225" s="534"/>
      <c r="F225" s="476">
        <v>20000000</v>
      </c>
      <c r="G225" s="540"/>
    </row>
    <row r="226" spans="1:7" ht="31.5" x14ac:dyDescent="0.25">
      <c r="A226" s="125">
        <v>128</v>
      </c>
      <c r="B226" s="192" t="s">
        <v>4414</v>
      </c>
      <c r="C226" s="125" t="s">
        <v>3404</v>
      </c>
      <c r="D226" s="125" t="s">
        <v>373</v>
      </c>
      <c r="E226" s="476">
        <v>40000000</v>
      </c>
      <c r="F226" s="476"/>
      <c r="G226" s="192"/>
    </row>
    <row r="227" spans="1:7" ht="18.75" customHeight="1" x14ac:dyDescent="0.25">
      <c r="A227" s="36" t="s">
        <v>1332</v>
      </c>
      <c r="B227" s="128" t="s">
        <v>4415</v>
      </c>
      <c r="C227" s="36"/>
      <c r="D227" s="128"/>
      <c r="E227" s="116">
        <f>SUM(E228:E238)</f>
        <v>80000000</v>
      </c>
      <c r="F227" s="116">
        <f>SUM(F228:F238)</f>
        <v>180000000</v>
      </c>
      <c r="G227" s="198"/>
    </row>
    <row r="228" spans="1:7" ht="31.5" x14ac:dyDescent="0.25">
      <c r="A228" s="125">
        <v>129</v>
      </c>
      <c r="B228" s="192" t="s">
        <v>4416</v>
      </c>
      <c r="C228" s="125" t="s">
        <v>3227</v>
      </c>
      <c r="D228" s="125" t="s">
        <v>1007</v>
      </c>
      <c r="E228" s="476">
        <v>40000000</v>
      </c>
      <c r="F228" s="476"/>
      <c r="G228" s="192"/>
    </row>
    <row r="229" spans="1:7" ht="31.5" x14ac:dyDescent="0.25">
      <c r="A229" s="125">
        <v>130</v>
      </c>
      <c r="B229" s="192" t="s">
        <v>4417</v>
      </c>
      <c r="C229" s="125" t="s">
        <v>3227</v>
      </c>
      <c r="D229" s="125" t="s">
        <v>1007</v>
      </c>
      <c r="E229" s="534"/>
      <c r="F229" s="476">
        <v>20000000</v>
      </c>
      <c r="G229" s="192"/>
    </row>
    <row r="230" spans="1:7" ht="31.5" x14ac:dyDescent="0.25">
      <c r="A230" s="125">
        <v>131</v>
      </c>
      <c r="B230" s="192" t="s">
        <v>4418</v>
      </c>
      <c r="C230" s="125" t="s">
        <v>3227</v>
      </c>
      <c r="D230" s="125" t="s">
        <v>1007</v>
      </c>
      <c r="E230" s="534"/>
      <c r="F230" s="476">
        <v>20000000</v>
      </c>
      <c r="G230" s="192"/>
    </row>
    <row r="231" spans="1:7" ht="31.5" x14ac:dyDescent="0.25">
      <c r="A231" s="125">
        <v>132</v>
      </c>
      <c r="B231" s="192" t="s">
        <v>4419</v>
      </c>
      <c r="C231" s="125" t="s">
        <v>4276</v>
      </c>
      <c r="D231" s="125" t="s">
        <v>4420</v>
      </c>
      <c r="E231" s="534"/>
      <c r="F231" s="476">
        <v>20000000</v>
      </c>
      <c r="G231" s="192"/>
    </row>
    <row r="232" spans="1:7" ht="21" customHeight="1" x14ac:dyDescent="0.25">
      <c r="A232" s="125">
        <v>133</v>
      </c>
      <c r="B232" s="192" t="s">
        <v>4421</v>
      </c>
      <c r="C232" s="125" t="s">
        <v>1957</v>
      </c>
      <c r="D232" s="125" t="s">
        <v>4420</v>
      </c>
      <c r="E232" s="534"/>
      <c r="F232" s="476">
        <v>20000000</v>
      </c>
      <c r="G232" s="192"/>
    </row>
    <row r="233" spans="1:7" ht="31.5" x14ac:dyDescent="0.25">
      <c r="A233" s="125">
        <v>134</v>
      </c>
      <c r="B233" s="192" t="s">
        <v>4422</v>
      </c>
      <c r="C233" s="125" t="s">
        <v>4276</v>
      </c>
      <c r="D233" s="125" t="s">
        <v>4420</v>
      </c>
      <c r="E233" s="534"/>
      <c r="F233" s="476">
        <v>20000000</v>
      </c>
      <c r="G233" s="192"/>
    </row>
    <row r="234" spans="1:7" ht="31.5" x14ac:dyDescent="0.25">
      <c r="A234" s="125">
        <v>135</v>
      </c>
      <c r="B234" s="192" t="s">
        <v>4423</v>
      </c>
      <c r="C234" s="125" t="s">
        <v>3227</v>
      </c>
      <c r="D234" s="125" t="s">
        <v>4420</v>
      </c>
      <c r="E234" s="534"/>
      <c r="F234" s="476">
        <v>20000000</v>
      </c>
      <c r="G234" s="192"/>
    </row>
    <row r="235" spans="1:7" ht="21" customHeight="1" x14ac:dyDescent="0.25">
      <c r="A235" s="125">
        <v>136</v>
      </c>
      <c r="B235" s="192" t="s">
        <v>4424</v>
      </c>
      <c r="C235" s="125" t="s">
        <v>4274</v>
      </c>
      <c r="D235" s="125" t="s">
        <v>4425</v>
      </c>
      <c r="E235" s="534"/>
      <c r="F235" s="476">
        <v>20000000</v>
      </c>
      <c r="G235" s="192"/>
    </row>
    <row r="236" spans="1:7" ht="20.25" customHeight="1" x14ac:dyDescent="0.25">
      <c r="A236" s="125">
        <v>137</v>
      </c>
      <c r="B236" s="192" t="s">
        <v>4426</v>
      </c>
      <c r="C236" s="125" t="s">
        <v>1957</v>
      </c>
      <c r="D236" s="125" t="s">
        <v>4425</v>
      </c>
      <c r="E236" s="476">
        <v>40000000</v>
      </c>
      <c r="F236" s="476"/>
      <c r="G236" s="192"/>
    </row>
    <row r="237" spans="1:7" ht="31.5" x14ac:dyDescent="0.25">
      <c r="A237" s="125">
        <v>138</v>
      </c>
      <c r="B237" s="192" t="s">
        <v>4427</v>
      </c>
      <c r="C237" s="125" t="s">
        <v>3404</v>
      </c>
      <c r="D237" s="125" t="s">
        <v>4428</v>
      </c>
      <c r="E237" s="534"/>
      <c r="F237" s="476">
        <v>20000000</v>
      </c>
      <c r="G237" s="192"/>
    </row>
    <row r="238" spans="1:7" ht="31.5" x14ac:dyDescent="0.25">
      <c r="A238" s="125">
        <v>139</v>
      </c>
      <c r="B238" s="192" t="s">
        <v>4429</v>
      </c>
      <c r="C238" s="125" t="s">
        <v>3404</v>
      </c>
      <c r="D238" s="125" t="s">
        <v>4430</v>
      </c>
      <c r="E238" s="534"/>
      <c r="F238" s="476">
        <v>20000000</v>
      </c>
      <c r="G238" s="192"/>
    </row>
    <row r="239" spans="1:7" ht="21" customHeight="1" x14ac:dyDescent="0.25">
      <c r="A239" s="36" t="s">
        <v>1334</v>
      </c>
      <c r="B239" s="128" t="s">
        <v>4201</v>
      </c>
      <c r="C239" s="125"/>
      <c r="D239" s="128"/>
      <c r="E239" s="116">
        <f>SUM(E240:E243)</f>
        <v>40000000</v>
      </c>
      <c r="F239" s="116">
        <f>SUM(F240:F243)</f>
        <v>60000000</v>
      </c>
      <c r="G239" s="192"/>
    </row>
    <row r="240" spans="1:7" ht="20.25" customHeight="1" x14ac:dyDescent="0.25">
      <c r="A240" s="125">
        <v>140</v>
      </c>
      <c r="B240" s="192" t="s">
        <v>4431</v>
      </c>
      <c r="C240" s="125" t="s">
        <v>1957</v>
      </c>
      <c r="D240" s="125" t="s">
        <v>4207</v>
      </c>
      <c r="E240" s="534"/>
      <c r="F240" s="476">
        <v>20000000</v>
      </c>
      <c r="G240" s="192"/>
    </row>
    <row r="241" spans="1:7" ht="20.25" customHeight="1" x14ac:dyDescent="0.25">
      <c r="A241" s="125">
        <v>141</v>
      </c>
      <c r="B241" s="192" t="s">
        <v>4432</v>
      </c>
      <c r="C241" s="125" t="s">
        <v>1957</v>
      </c>
      <c r="D241" s="125" t="s">
        <v>4433</v>
      </c>
      <c r="E241" s="476">
        <v>40000000</v>
      </c>
      <c r="F241" s="476"/>
      <c r="G241" s="192"/>
    </row>
    <row r="242" spans="1:7" ht="20.25" customHeight="1" x14ac:dyDescent="0.25">
      <c r="A242" s="125">
        <v>142</v>
      </c>
      <c r="B242" s="192" t="s">
        <v>4434</v>
      </c>
      <c r="C242" s="125" t="s">
        <v>1957</v>
      </c>
      <c r="D242" s="125" t="s">
        <v>4420</v>
      </c>
      <c r="E242" s="534"/>
      <c r="F242" s="476">
        <v>20000000</v>
      </c>
      <c r="G242" s="192"/>
    </row>
    <row r="243" spans="1:7" ht="21.75" customHeight="1" x14ac:dyDescent="0.25">
      <c r="A243" s="125">
        <v>143</v>
      </c>
      <c r="B243" s="192" t="s">
        <v>4435</v>
      </c>
      <c r="C243" s="125" t="s">
        <v>1957</v>
      </c>
      <c r="D243" s="125" t="s">
        <v>4420</v>
      </c>
      <c r="E243" s="534"/>
      <c r="F243" s="476">
        <v>20000000</v>
      </c>
      <c r="G243" s="192"/>
    </row>
    <row r="244" spans="1:7" ht="20.25" customHeight="1" x14ac:dyDescent="0.25">
      <c r="A244" s="36" t="s">
        <v>1336</v>
      </c>
      <c r="B244" s="128" t="s">
        <v>4211</v>
      </c>
      <c r="C244" s="36"/>
      <c r="D244" s="128"/>
      <c r="E244" s="116">
        <f>SUM(E245:E248)</f>
        <v>0</v>
      </c>
      <c r="F244" s="116">
        <f>SUM(F245:F248)</f>
        <v>80000000</v>
      </c>
      <c r="G244" s="198"/>
    </row>
    <row r="245" spans="1:7" ht="31.5" x14ac:dyDescent="0.25">
      <c r="A245" s="125">
        <v>144</v>
      </c>
      <c r="B245" s="540" t="s">
        <v>4436</v>
      </c>
      <c r="C245" s="125" t="s">
        <v>3221</v>
      </c>
      <c r="D245" s="125" t="s">
        <v>4437</v>
      </c>
      <c r="E245" s="534"/>
      <c r="F245" s="476">
        <v>20000000</v>
      </c>
      <c r="G245" s="192"/>
    </row>
    <row r="246" spans="1:7" ht="21.75" customHeight="1" x14ac:dyDescent="0.25">
      <c r="A246" s="125">
        <v>145</v>
      </c>
      <c r="B246" s="540" t="s">
        <v>4217</v>
      </c>
      <c r="C246" s="125" t="s">
        <v>4353</v>
      </c>
      <c r="D246" s="125" t="s">
        <v>4438</v>
      </c>
      <c r="E246" s="534"/>
      <c r="F246" s="476">
        <v>20000000</v>
      </c>
      <c r="G246" s="192"/>
    </row>
    <row r="247" spans="1:7" ht="31.5" x14ac:dyDescent="0.25">
      <c r="A247" s="125">
        <v>146</v>
      </c>
      <c r="B247" s="542" t="s">
        <v>4439</v>
      </c>
      <c r="C247" s="125" t="s">
        <v>3227</v>
      </c>
      <c r="D247" s="543" t="s">
        <v>4440</v>
      </c>
      <c r="E247" s="534"/>
      <c r="F247" s="476">
        <v>20000000</v>
      </c>
      <c r="G247" s="192"/>
    </row>
    <row r="248" spans="1:7" ht="31.5" x14ac:dyDescent="0.25">
      <c r="A248" s="125">
        <v>147</v>
      </c>
      <c r="B248" s="540" t="s">
        <v>4441</v>
      </c>
      <c r="C248" s="125" t="s">
        <v>3227</v>
      </c>
      <c r="D248" s="125" t="s">
        <v>4442</v>
      </c>
      <c r="E248" s="534"/>
      <c r="F248" s="476">
        <v>20000000</v>
      </c>
      <c r="G248" s="192"/>
    </row>
    <row r="249" spans="1:7" ht="21" customHeight="1" x14ac:dyDescent="0.25">
      <c r="A249" s="36" t="s">
        <v>1338</v>
      </c>
      <c r="B249" s="128" t="s">
        <v>4223</v>
      </c>
      <c r="C249" s="36"/>
      <c r="D249" s="128"/>
      <c r="E249" s="116">
        <f>SUM(E250:E264)</f>
        <v>80000000</v>
      </c>
      <c r="F249" s="116">
        <f>SUM(F250:F264)</f>
        <v>260000000</v>
      </c>
      <c r="G249" s="198"/>
    </row>
    <row r="250" spans="1:7" ht="31.5" x14ac:dyDescent="0.25">
      <c r="A250" s="125">
        <v>148</v>
      </c>
      <c r="B250" s="540" t="s">
        <v>4443</v>
      </c>
      <c r="C250" s="125" t="s">
        <v>3404</v>
      </c>
      <c r="D250" s="541" t="s">
        <v>4444</v>
      </c>
      <c r="E250" s="534"/>
      <c r="F250" s="476">
        <v>20000000</v>
      </c>
      <c r="G250" s="192"/>
    </row>
    <row r="251" spans="1:7" ht="31.5" x14ac:dyDescent="0.25">
      <c r="A251" s="125">
        <v>149</v>
      </c>
      <c r="B251" s="540" t="s">
        <v>4445</v>
      </c>
      <c r="C251" s="125" t="s">
        <v>3404</v>
      </c>
      <c r="D251" s="541" t="s">
        <v>4444</v>
      </c>
      <c r="E251" s="534"/>
      <c r="F251" s="476">
        <v>20000000</v>
      </c>
      <c r="G251" s="192"/>
    </row>
    <row r="252" spans="1:7" ht="31.5" x14ac:dyDescent="0.25">
      <c r="A252" s="125">
        <v>150</v>
      </c>
      <c r="B252" s="540" t="s">
        <v>4446</v>
      </c>
      <c r="C252" s="125" t="s">
        <v>4276</v>
      </c>
      <c r="D252" s="541" t="s">
        <v>4447</v>
      </c>
      <c r="E252" s="534"/>
      <c r="F252" s="476">
        <v>20000000</v>
      </c>
      <c r="G252" s="192"/>
    </row>
    <row r="253" spans="1:7" ht="31.5" x14ac:dyDescent="0.25">
      <c r="A253" s="125">
        <v>151</v>
      </c>
      <c r="B253" s="540" t="s">
        <v>4448</v>
      </c>
      <c r="C253" s="125" t="s">
        <v>3404</v>
      </c>
      <c r="D253" s="541" t="s">
        <v>4449</v>
      </c>
      <c r="E253" s="534"/>
      <c r="F253" s="476">
        <v>20000000</v>
      </c>
      <c r="G253" s="192"/>
    </row>
    <row r="254" spans="1:7" ht="31.5" x14ac:dyDescent="0.25">
      <c r="A254" s="125">
        <v>152</v>
      </c>
      <c r="B254" s="540" t="s">
        <v>4450</v>
      </c>
      <c r="C254" s="125" t="s">
        <v>4276</v>
      </c>
      <c r="D254" s="541" t="s">
        <v>4449</v>
      </c>
      <c r="E254" s="534"/>
      <c r="F254" s="476">
        <v>20000000</v>
      </c>
      <c r="G254" s="192"/>
    </row>
    <row r="255" spans="1:7" ht="31.5" x14ac:dyDescent="0.25">
      <c r="A255" s="125">
        <v>153</v>
      </c>
      <c r="B255" s="540" t="s">
        <v>4451</v>
      </c>
      <c r="C255" s="125" t="s">
        <v>3227</v>
      </c>
      <c r="D255" s="541" t="s">
        <v>4452</v>
      </c>
      <c r="E255" s="534"/>
      <c r="F255" s="476">
        <v>20000000</v>
      </c>
      <c r="G255" s="192"/>
    </row>
    <row r="256" spans="1:7" ht="31.5" x14ac:dyDescent="0.25">
      <c r="A256" s="125">
        <v>154</v>
      </c>
      <c r="B256" s="540" t="s">
        <v>4453</v>
      </c>
      <c r="C256" s="125" t="s">
        <v>3170</v>
      </c>
      <c r="D256" s="541" t="s">
        <v>4452</v>
      </c>
      <c r="E256" s="534"/>
      <c r="F256" s="476">
        <v>20000000</v>
      </c>
      <c r="G256" s="192"/>
    </row>
    <row r="257" spans="1:7" ht="15.75" x14ac:dyDescent="0.25">
      <c r="A257" s="125">
        <v>155</v>
      </c>
      <c r="B257" s="540" t="s">
        <v>4454</v>
      </c>
      <c r="C257" s="125" t="s">
        <v>1957</v>
      </c>
      <c r="D257" s="541" t="s">
        <v>4452</v>
      </c>
      <c r="E257" s="534"/>
      <c r="F257" s="476">
        <v>20000000</v>
      </c>
      <c r="G257" s="192"/>
    </row>
    <row r="258" spans="1:7" ht="31.5" x14ac:dyDescent="0.25">
      <c r="A258" s="125">
        <v>156</v>
      </c>
      <c r="B258" s="540" t="s">
        <v>4455</v>
      </c>
      <c r="C258" s="125" t="s">
        <v>3404</v>
      </c>
      <c r="D258" s="541" t="s">
        <v>4456</v>
      </c>
      <c r="E258" s="534"/>
      <c r="F258" s="476">
        <v>20000000</v>
      </c>
      <c r="G258" s="192"/>
    </row>
    <row r="259" spans="1:7" ht="31.5" x14ac:dyDescent="0.25">
      <c r="A259" s="125">
        <v>157</v>
      </c>
      <c r="B259" s="540" t="s">
        <v>4457</v>
      </c>
      <c r="C259" s="125" t="s">
        <v>3404</v>
      </c>
      <c r="D259" s="541" t="s">
        <v>4458</v>
      </c>
      <c r="E259" s="534"/>
      <c r="F259" s="476">
        <v>20000000</v>
      </c>
      <c r="G259" s="192"/>
    </row>
    <row r="260" spans="1:7" ht="31.5" x14ac:dyDescent="0.25">
      <c r="A260" s="125">
        <v>158</v>
      </c>
      <c r="B260" s="540" t="s">
        <v>4459</v>
      </c>
      <c r="C260" s="125" t="s">
        <v>3170</v>
      </c>
      <c r="D260" s="541" t="s">
        <v>4227</v>
      </c>
      <c r="E260" s="534"/>
      <c r="F260" s="476">
        <v>20000000</v>
      </c>
      <c r="G260" s="192"/>
    </row>
    <row r="261" spans="1:7" ht="31.5" x14ac:dyDescent="0.25">
      <c r="A261" s="125">
        <v>159</v>
      </c>
      <c r="B261" s="540" t="s">
        <v>4460</v>
      </c>
      <c r="C261" s="125" t="s">
        <v>3170</v>
      </c>
      <c r="D261" s="541" t="s">
        <v>4227</v>
      </c>
      <c r="E261" s="534"/>
      <c r="F261" s="476">
        <v>20000000</v>
      </c>
      <c r="G261" s="192"/>
    </row>
    <row r="262" spans="1:7" ht="31.5" x14ac:dyDescent="0.25">
      <c r="A262" s="125">
        <v>160</v>
      </c>
      <c r="B262" s="542" t="s">
        <v>4461</v>
      </c>
      <c r="C262" s="125" t="s">
        <v>4276</v>
      </c>
      <c r="D262" s="543" t="s">
        <v>4449</v>
      </c>
      <c r="E262" s="534"/>
      <c r="F262" s="476">
        <v>20000000</v>
      </c>
      <c r="G262" s="192"/>
    </row>
    <row r="263" spans="1:7" ht="31.5" x14ac:dyDescent="0.25">
      <c r="A263" s="125">
        <v>161</v>
      </c>
      <c r="B263" s="540" t="s">
        <v>4462</v>
      </c>
      <c r="C263" s="125" t="s">
        <v>3170</v>
      </c>
      <c r="D263" s="541" t="s">
        <v>4444</v>
      </c>
      <c r="E263" s="476">
        <v>40000000</v>
      </c>
      <c r="F263" s="476"/>
      <c r="G263" s="192"/>
    </row>
    <row r="264" spans="1:7" ht="31.5" x14ac:dyDescent="0.25">
      <c r="A264" s="125">
        <v>162</v>
      </c>
      <c r="B264" s="540" t="s">
        <v>4463</v>
      </c>
      <c r="C264" s="125" t="s">
        <v>3404</v>
      </c>
      <c r="D264" s="541" t="s">
        <v>4444</v>
      </c>
      <c r="E264" s="476">
        <v>40000000</v>
      </c>
      <c r="F264" s="476"/>
      <c r="G264" s="192"/>
    </row>
    <row r="265" spans="1:7" ht="21" customHeight="1" x14ac:dyDescent="0.25">
      <c r="A265" s="36" t="s">
        <v>1340</v>
      </c>
      <c r="B265" s="544" t="s">
        <v>4228</v>
      </c>
      <c r="C265" s="125"/>
      <c r="D265" s="544"/>
      <c r="E265" s="116">
        <f>E266+E267</f>
        <v>0</v>
      </c>
      <c r="F265" s="116">
        <f>F266+F267</f>
        <v>40000000</v>
      </c>
      <c r="G265" s="192"/>
    </row>
    <row r="266" spans="1:7" ht="31.5" x14ac:dyDescent="0.25">
      <c r="A266" s="125">
        <v>163</v>
      </c>
      <c r="B266" s="192" t="s">
        <v>4464</v>
      </c>
      <c r="C266" s="125" t="s">
        <v>3221</v>
      </c>
      <c r="D266" s="125" t="s">
        <v>4465</v>
      </c>
      <c r="E266" s="534"/>
      <c r="F266" s="476">
        <v>20000000</v>
      </c>
      <c r="G266" s="192"/>
    </row>
    <row r="267" spans="1:7" ht="20.25" customHeight="1" x14ac:dyDescent="0.25">
      <c r="A267" s="125">
        <v>164</v>
      </c>
      <c r="B267" s="192" t="s">
        <v>2164</v>
      </c>
      <c r="C267" s="125" t="s">
        <v>1957</v>
      </c>
      <c r="D267" s="125" t="s">
        <v>4466</v>
      </c>
      <c r="E267" s="534"/>
      <c r="F267" s="476">
        <v>20000000</v>
      </c>
      <c r="G267" s="192"/>
    </row>
    <row r="268" spans="1:7" ht="20.25" customHeight="1" x14ac:dyDescent="0.25">
      <c r="A268" s="36" t="s">
        <v>1342</v>
      </c>
      <c r="B268" s="593" t="s">
        <v>4467</v>
      </c>
      <c r="C268" s="593"/>
      <c r="D268" s="544"/>
      <c r="E268" s="116">
        <f>E269</f>
        <v>0</v>
      </c>
      <c r="F268" s="116">
        <f>F269</f>
        <v>20000000</v>
      </c>
      <c r="G268" s="192"/>
    </row>
    <row r="269" spans="1:7" ht="21" customHeight="1" x14ac:dyDescent="0.25">
      <c r="A269" s="125">
        <v>165</v>
      </c>
      <c r="B269" s="540" t="s">
        <v>4468</v>
      </c>
      <c r="C269" s="125" t="s">
        <v>1957</v>
      </c>
      <c r="D269" s="125" t="s">
        <v>4469</v>
      </c>
      <c r="E269" s="534"/>
      <c r="F269" s="476">
        <v>20000000</v>
      </c>
      <c r="G269" s="192"/>
    </row>
    <row r="270" spans="1:7" ht="20.25" customHeight="1" x14ac:dyDescent="0.25">
      <c r="A270" s="36" t="s">
        <v>1344</v>
      </c>
      <c r="B270" s="128" t="s">
        <v>4233</v>
      </c>
      <c r="C270" s="36"/>
      <c r="D270" s="128"/>
      <c r="E270" s="116">
        <f>E271+E272</f>
        <v>0</v>
      </c>
      <c r="F270" s="116">
        <f>F271+F272</f>
        <v>40000000</v>
      </c>
      <c r="G270" s="198"/>
    </row>
    <row r="271" spans="1:7" ht="31.5" x14ac:dyDescent="0.25">
      <c r="A271" s="125">
        <v>166</v>
      </c>
      <c r="B271" s="192" t="s">
        <v>4470</v>
      </c>
      <c r="C271" s="125" t="s">
        <v>3404</v>
      </c>
      <c r="D271" s="125" t="s">
        <v>4235</v>
      </c>
      <c r="E271" s="534"/>
      <c r="F271" s="476">
        <v>20000000</v>
      </c>
      <c r="G271" s="192"/>
    </row>
    <row r="272" spans="1:7" ht="31.5" x14ac:dyDescent="0.25">
      <c r="A272" s="125">
        <v>167</v>
      </c>
      <c r="B272" s="192" t="s">
        <v>4471</v>
      </c>
      <c r="C272" s="125" t="s">
        <v>3227</v>
      </c>
      <c r="D272" s="125" t="s">
        <v>4472</v>
      </c>
      <c r="E272" s="534"/>
      <c r="F272" s="476">
        <v>20000000</v>
      </c>
      <c r="G272" s="192"/>
    </row>
    <row r="273" spans="1:7" ht="19.5" customHeight="1" x14ac:dyDescent="0.25">
      <c r="A273" s="36" t="s">
        <v>1346</v>
      </c>
      <c r="B273" s="573" t="s">
        <v>4241</v>
      </c>
      <c r="C273" s="573"/>
      <c r="D273" s="128"/>
      <c r="E273" s="116">
        <f>SUM(E274:E289)</f>
        <v>80000000</v>
      </c>
      <c r="F273" s="116">
        <f>SUM(F274:F289)</f>
        <v>280000000</v>
      </c>
      <c r="G273" s="198"/>
    </row>
    <row r="274" spans="1:7" ht="31.5" x14ac:dyDescent="0.25">
      <c r="A274" s="125">
        <v>168</v>
      </c>
      <c r="B274" s="542" t="s">
        <v>4473</v>
      </c>
      <c r="C274" s="125" t="s">
        <v>3170</v>
      </c>
      <c r="D274" s="543" t="s">
        <v>4474</v>
      </c>
      <c r="E274" s="534"/>
      <c r="F274" s="476">
        <v>20000000</v>
      </c>
      <c r="G274" s="192"/>
    </row>
    <row r="275" spans="1:7" ht="21.75" customHeight="1" x14ac:dyDescent="0.25">
      <c r="A275" s="125">
        <v>169</v>
      </c>
      <c r="B275" s="542" t="s">
        <v>4475</v>
      </c>
      <c r="C275" s="125" t="s">
        <v>4274</v>
      </c>
      <c r="D275" s="543" t="s">
        <v>4474</v>
      </c>
      <c r="E275" s="534"/>
      <c r="F275" s="476">
        <v>20000000</v>
      </c>
      <c r="G275" s="192"/>
    </row>
    <row r="276" spans="1:7" ht="21" customHeight="1" x14ac:dyDescent="0.25">
      <c r="A276" s="125">
        <v>170</v>
      </c>
      <c r="B276" s="542" t="s">
        <v>4476</v>
      </c>
      <c r="C276" s="125" t="s">
        <v>1957</v>
      </c>
      <c r="D276" s="543" t="s">
        <v>4477</v>
      </c>
      <c r="E276" s="476">
        <v>40000000</v>
      </c>
      <c r="F276" s="476"/>
      <c r="G276" s="192"/>
    </row>
    <row r="277" spans="1:7" ht="31.5" x14ac:dyDescent="0.25">
      <c r="A277" s="125">
        <v>171</v>
      </c>
      <c r="B277" s="542" t="s">
        <v>4478</v>
      </c>
      <c r="C277" s="125" t="s">
        <v>3404</v>
      </c>
      <c r="D277" s="543" t="s">
        <v>4477</v>
      </c>
      <c r="E277" s="534"/>
      <c r="F277" s="476">
        <v>20000000</v>
      </c>
      <c r="G277" s="192"/>
    </row>
    <row r="278" spans="1:7" ht="31.5" x14ac:dyDescent="0.25">
      <c r="A278" s="125">
        <v>172</v>
      </c>
      <c r="B278" s="542" t="s">
        <v>4479</v>
      </c>
      <c r="C278" s="125" t="s">
        <v>3404</v>
      </c>
      <c r="D278" s="543" t="s">
        <v>4477</v>
      </c>
      <c r="E278" s="534"/>
      <c r="F278" s="476">
        <v>20000000</v>
      </c>
      <c r="G278" s="192"/>
    </row>
    <row r="279" spans="1:7" ht="20.25" customHeight="1" x14ac:dyDescent="0.25">
      <c r="A279" s="125">
        <v>173</v>
      </c>
      <c r="B279" s="542" t="s">
        <v>4480</v>
      </c>
      <c r="C279" s="125" t="s">
        <v>1957</v>
      </c>
      <c r="D279" s="543" t="s">
        <v>4243</v>
      </c>
      <c r="E279" s="534"/>
      <c r="F279" s="476">
        <v>20000000</v>
      </c>
      <c r="G279" s="192"/>
    </row>
    <row r="280" spans="1:7" ht="31.5" x14ac:dyDescent="0.25">
      <c r="A280" s="125">
        <v>174</v>
      </c>
      <c r="B280" s="542" t="s">
        <v>4481</v>
      </c>
      <c r="C280" s="125" t="s">
        <v>3404</v>
      </c>
      <c r="D280" s="543" t="s">
        <v>4246</v>
      </c>
      <c r="E280" s="534"/>
      <c r="F280" s="476">
        <v>20000000</v>
      </c>
      <c r="G280" s="192"/>
    </row>
    <row r="281" spans="1:7" ht="31.5" x14ac:dyDescent="0.25">
      <c r="A281" s="125">
        <v>175</v>
      </c>
      <c r="B281" s="542" t="s">
        <v>4482</v>
      </c>
      <c r="C281" s="125" t="s">
        <v>3170</v>
      </c>
      <c r="D281" s="543" t="s">
        <v>4483</v>
      </c>
      <c r="E281" s="534"/>
      <c r="F281" s="476">
        <v>20000000</v>
      </c>
      <c r="G281" s="192"/>
    </row>
    <row r="282" spans="1:7" ht="31.5" x14ac:dyDescent="0.25">
      <c r="A282" s="125">
        <v>176</v>
      </c>
      <c r="B282" s="542" t="s">
        <v>4484</v>
      </c>
      <c r="C282" s="125" t="s">
        <v>3170</v>
      </c>
      <c r="D282" s="543" t="s">
        <v>4474</v>
      </c>
      <c r="E282" s="534"/>
      <c r="F282" s="476">
        <v>20000000</v>
      </c>
      <c r="G282" s="192"/>
    </row>
    <row r="283" spans="1:7" ht="31.5" x14ac:dyDescent="0.25">
      <c r="A283" s="125">
        <v>177</v>
      </c>
      <c r="B283" s="542" t="s">
        <v>4485</v>
      </c>
      <c r="C283" s="125" t="s">
        <v>4276</v>
      </c>
      <c r="D283" s="543" t="s">
        <v>4246</v>
      </c>
      <c r="E283" s="534"/>
      <c r="F283" s="476">
        <v>20000000</v>
      </c>
      <c r="G283" s="192"/>
    </row>
    <row r="284" spans="1:7" ht="31.5" x14ac:dyDescent="0.25">
      <c r="A284" s="125">
        <v>178</v>
      </c>
      <c r="B284" s="542" t="s">
        <v>4486</v>
      </c>
      <c r="C284" s="125" t="s">
        <v>3170</v>
      </c>
      <c r="D284" s="125" t="s">
        <v>4246</v>
      </c>
      <c r="E284" s="534"/>
      <c r="F284" s="476">
        <v>20000000</v>
      </c>
      <c r="G284" s="192"/>
    </row>
    <row r="285" spans="1:7" ht="31.5" x14ac:dyDescent="0.25">
      <c r="A285" s="125">
        <v>179</v>
      </c>
      <c r="B285" s="542" t="s">
        <v>4487</v>
      </c>
      <c r="C285" s="125" t="s">
        <v>4346</v>
      </c>
      <c r="D285" s="125" t="s">
        <v>4246</v>
      </c>
      <c r="E285" s="476">
        <v>40000000</v>
      </c>
      <c r="F285" s="476"/>
      <c r="G285" s="192"/>
    </row>
    <row r="286" spans="1:7" ht="31.5" x14ac:dyDescent="0.25">
      <c r="A286" s="125">
        <v>180</v>
      </c>
      <c r="B286" s="542" t="s">
        <v>4488</v>
      </c>
      <c r="C286" s="125" t="s">
        <v>4276</v>
      </c>
      <c r="D286" s="543" t="s">
        <v>4474</v>
      </c>
      <c r="E286" s="534"/>
      <c r="F286" s="476">
        <v>20000000</v>
      </c>
      <c r="G286" s="192"/>
    </row>
    <row r="287" spans="1:7" ht="21" customHeight="1" x14ac:dyDescent="0.25">
      <c r="A287" s="125">
        <v>181</v>
      </c>
      <c r="B287" s="542" t="s">
        <v>4489</v>
      </c>
      <c r="C287" s="125" t="s">
        <v>4274</v>
      </c>
      <c r="D287" s="125" t="s">
        <v>4246</v>
      </c>
      <c r="E287" s="534"/>
      <c r="F287" s="476">
        <v>20000000</v>
      </c>
      <c r="G287" s="192"/>
    </row>
    <row r="288" spans="1:7" ht="31.5" x14ac:dyDescent="0.25">
      <c r="A288" s="125">
        <v>182</v>
      </c>
      <c r="B288" s="542" t="s">
        <v>4490</v>
      </c>
      <c r="C288" s="125" t="s">
        <v>3170</v>
      </c>
      <c r="D288" s="543" t="s">
        <v>4474</v>
      </c>
      <c r="E288" s="534"/>
      <c r="F288" s="476">
        <v>20000000</v>
      </c>
      <c r="G288" s="192"/>
    </row>
    <row r="289" spans="1:7" ht="31.5" x14ac:dyDescent="0.25">
      <c r="A289" s="125">
        <v>183</v>
      </c>
      <c r="B289" s="542" t="s">
        <v>4491</v>
      </c>
      <c r="C289" s="125" t="s">
        <v>4276</v>
      </c>
      <c r="D289" s="543" t="s">
        <v>4243</v>
      </c>
      <c r="E289" s="534"/>
      <c r="F289" s="476">
        <v>20000000</v>
      </c>
      <c r="G289" s="192"/>
    </row>
    <row r="290" spans="1:7" ht="18" customHeight="1" x14ac:dyDescent="0.25">
      <c r="A290" s="36" t="s">
        <v>1348</v>
      </c>
      <c r="B290" s="128" t="s">
        <v>4252</v>
      </c>
      <c r="C290" s="36"/>
      <c r="D290" s="128"/>
      <c r="E290" s="116">
        <f>SUM(E291:E303)</f>
        <v>80000000</v>
      </c>
      <c r="F290" s="116">
        <f>SUM(F291:F303)</f>
        <v>220000000</v>
      </c>
      <c r="G290" s="198"/>
    </row>
    <row r="291" spans="1:7" ht="18" customHeight="1" x14ac:dyDescent="0.25">
      <c r="A291" s="125">
        <v>184</v>
      </c>
      <c r="B291" s="192" t="s">
        <v>4492</v>
      </c>
      <c r="C291" s="125" t="s">
        <v>2015</v>
      </c>
      <c r="D291" s="125" t="s">
        <v>4493</v>
      </c>
      <c r="E291" s="534"/>
      <c r="F291" s="476">
        <v>20000000</v>
      </c>
      <c r="G291" s="192"/>
    </row>
    <row r="292" spans="1:7" ht="18" customHeight="1" x14ac:dyDescent="0.25">
      <c r="A292" s="125">
        <v>185</v>
      </c>
      <c r="B292" s="192" t="s">
        <v>4494</v>
      </c>
      <c r="C292" s="125" t="s">
        <v>4495</v>
      </c>
      <c r="D292" s="125" t="s">
        <v>4496</v>
      </c>
      <c r="E292" s="534"/>
      <c r="F292" s="476">
        <v>20000000</v>
      </c>
      <c r="G292" s="192"/>
    </row>
    <row r="293" spans="1:7" ht="18" customHeight="1" x14ac:dyDescent="0.25">
      <c r="A293" s="125">
        <v>186</v>
      </c>
      <c r="B293" s="192" t="s">
        <v>4497</v>
      </c>
      <c r="C293" s="125" t="s">
        <v>4495</v>
      </c>
      <c r="D293" s="125" t="s">
        <v>4496</v>
      </c>
      <c r="E293" s="534"/>
      <c r="F293" s="476">
        <v>20000000</v>
      </c>
      <c r="G293" s="192"/>
    </row>
    <row r="294" spans="1:7" ht="18" customHeight="1" x14ac:dyDescent="0.25">
      <c r="A294" s="125">
        <v>187</v>
      </c>
      <c r="B294" s="192" t="s">
        <v>4498</v>
      </c>
      <c r="C294" s="125" t="s">
        <v>4495</v>
      </c>
      <c r="D294" s="125" t="s">
        <v>4499</v>
      </c>
      <c r="E294" s="534"/>
      <c r="F294" s="476">
        <v>20000000</v>
      </c>
      <c r="G294" s="192"/>
    </row>
    <row r="295" spans="1:7" ht="18" customHeight="1" x14ac:dyDescent="0.25">
      <c r="A295" s="125">
        <v>188</v>
      </c>
      <c r="B295" s="192" t="s">
        <v>4500</v>
      </c>
      <c r="C295" s="125" t="s">
        <v>1957</v>
      </c>
      <c r="D295" s="125" t="s">
        <v>4501</v>
      </c>
      <c r="E295" s="476">
        <v>40000000</v>
      </c>
      <c r="F295" s="476"/>
      <c r="G295" s="192"/>
    </row>
    <row r="296" spans="1:7" ht="18" customHeight="1" x14ac:dyDescent="0.25">
      <c r="A296" s="125">
        <v>189</v>
      </c>
      <c r="B296" s="192" t="s">
        <v>4502</v>
      </c>
      <c r="C296" s="125" t="s">
        <v>4495</v>
      </c>
      <c r="D296" s="125" t="s">
        <v>4501</v>
      </c>
      <c r="E296" s="534"/>
      <c r="F296" s="476">
        <v>20000000</v>
      </c>
      <c r="G296" s="192"/>
    </row>
    <row r="297" spans="1:7" ht="18" customHeight="1" x14ac:dyDescent="0.25">
      <c r="A297" s="125">
        <v>190</v>
      </c>
      <c r="B297" s="192" t="s">
        <v>4503</v>
      </c>
      <c r="C297" s="125" t="s">
        <v>4495</v>
      </c>
      <c r="D297" s="125" t="s">
        <v>4501</v>
      </c>
      <c r="E297" s="534"/>
      <c r="F297" s="476">
        <v>20000000</v>
      </c>
      <c r="G297" s="192"/>
    </row>
    <row r="298" spans="1:7" ht="18" customHeight="1" x14ac:dyDescent="0.25">
      <c r="A298" s="125">
        <v>191</v>
      </c>
      <c r="B298" s="192" t="s">
        <v>4504</v>
      </c>
      <c r="C298" s="125" t="s">
        <v>4495</v>
      </c>
      <c r="D298" s="125" t="s">
        <v>4501</v>
      </c>
      <c r="E298" s="534"/>
      <c r="F298" s="476">
        <v>20000000</v>
      </c>
      <c r="G298" s="192"/>
    </row>
    <row r="299" spans="1:7" ht="18" customHeight="1" x14ac:dyDescent="0.25">
      <c r="A299" s="125">
        <v>192</v>
      </c>
      <c r="B299" s="192" t="s">
        <v>4505</v>
      </c>
      <c r="C299" s="125" t="s">
        <v>4495</v>
      </c>
      <c r="D299" s="125" t="s">
        <v>4501</v>
      </c>
      <c r="E299" s="534"/>
      <c r="F299" s="476">
        <v>20000000</v>
      </c>
      <c r="G299" s="192"/>
    </row>
    <row r="300" spans="1:7" ht="18" customHeight="1" x14ac:dyDescent="0.25">
      <c r="A300" s="125">
        <v>193</v>
      </c>
      <c r="B300" s="192" t="s">
        <v>4506</v>
      </c>
      <c r="C300" s="125" t="s">
        <v>4495</v>
      </c>
      <c r="D300" s="125" t="s">
        <v>4507</v>
      </c>
      <c r="E300" s="534"/>
      <c r="F300" s="476">
        <v>20000000</v>
      </c>
      <c r="G300" s="192"/>
    </row>
    <row r="301" spans="1:7" ht="18" customHeight="1" x14ac:dyDescent="0.25">
      <c r="A301" s="125">
        <v>194</v>
      </c>
      <c r="B301" s="192" t="s">
        <v>4508</v>
      </c>
      <c r="C301" s="125" t="s">
        <v>4495</v>
      </c>
      <c r="D301" s="125" t="s">
        <v>4507</v>
      </c>
      <c r="E301" s="534"/>
      <c r="F301" s="476">
        <v>20000000</v>
      </c>
      <c r="G301" s="192"/>
    </row>
    <row r="302" spans="1:7" ht="18" customHeight="1" x14ac:dyDescent="0.25">
      <c r="A302" s="125">
        <v>195</v>
      </c>
      <c r="B302" s="192" t="s">
        <v>4509</v>
      </c>
      <c r="C302" s="125" t="s">
        <v>4495</v>
      </c>
      <c r="D302" s="125" t="s">
        <v>4510</v>
      </c>
      <c r="E302" s="476">
        <v>40000000</v>
      </c>
      <c r="F302" s="476"/>
      <c r="G302" s="192"/>
    </row>
    <row r="303" spans="1:7" ht="18" customHeight="1" x14ac:dyDescent="0.25">
      <c r="A303" s="125">
        <v>196</v>
      </c>
      <c r="B303" s="192" t="s">
        <v>4511</v>
      </c>
      <c r="C303" s="125" t="s">
        <v>4495</v>
      </c>
      <c r="D303" s="125" t="s">
        <v>4512</v>
      </c>
      <c r="E303" s="534"/>
      <c r="F303" s="476">
        <v>20000000</v>
      </c>
      <c r="G303" s="192"/>
    </row>
    <row r="304" spans="1:7" ht="18" customHeight="1" x14ac:dyDescent="0.25">
      <c r="A304" s="36" t="s">
        <v>1350</v>
      </c>
      <c r="B304" s="128" t="s">
        <v>4259</v>
      </c>
      <c r="C304" s="36"/>
      <c r="D304" s="128"/>
      <c r="E304" s="116">
        <f>SUM(E305:E313)</f>
        <v>0</v>
      </c>
      <c r="F304" s="116">
        <f>SUM(F305:F313)</f>
        <v>180000000</v>
      </c>
      <c r="G304" s="198"/>
    </row>
    <row r="305" spans="1:7" ht="31.5" x14ac:dyDescent="0.25">
      <c r="A305" s="125">
        <v>197</v>
      </c>
      <c r="B305" s="475" t="s">
        <v>4513</v>
      </c>
      <c r="C305" s="125" t="s">
        <v>3227</v>
      </c>
      <c r="D305" s="131" t="s">
        <v>4514</v>
      </c>
      <c r="E305" s="534"/>
      <c r="F305" s="476">
        <v>20000000</v>
      </c>
      <c r="G305" s="192"/>
    </row>
    <row r="306" spans="1:7" ht="31.5" x14ac:dyDescent="0.25">
      <c r="A306" s="125">
        <v>198</v>
      </c>
      <c r="B306" s="475" t="s">
        <v>4515</v>
      </c>
      <c r="C306" s="125" t="s">
        <v>4276</v>
      </c>
      <c r="D306" s="131" t="s">
        <v>4514</v>
      </c>
      <c r="E306" s="534"/>
      <c r="F306" s="476">
        <v>20000000</v>
      </c>
      <c r="G306" s="192"/>
    </row>
    <row r="307" spans="1:7" ht="31.5" x14ac:dyDescent="0.25">
      <c r="A307" s="125">
        <v>199</v>
      </c>
      <c r="B307" s="475" t="s">
        <v>4516</v>
      </c>
      <c r="C307" s="125" t="s">
        <v>3227</v>
      </c>
      <c r="D307" s="131" t="s">
        <v>4514</v>
      </c>
      <c r="E307" s="534"/>
      <c r="F307" s="476">
        <v>20000000</v>
      </c>
      <c r="G307" s="192"/>
    </row>
    <row r="308" spans="1:7" ht="31.5" x14ac:dyDescent="0.25">
      <c r="A308" s="125">
        <v>200</v>
      </c>
      <c r="B308" s="475" t="s">
        <v>4517</v>
      </c>
      <c r="C308" s="125" t="s">
        <v>3404</v>
      </c>
      <c r="D308" s="541" t="s">
        <v>4518</v>
      </c>
      <c r="E308" s="534"/>
      <c r="F308" s="476">
        <v>20000000</v>
      </c>
      <c r="G308" s="192"/>
    </row>
    <row r="309" spans="1:7" ht="31.5" x14ac:dyDescent="0.25">
      <c r="A309" s="125">
        <v>201</v>
      </c>
      <c r="B309" s="475" t="s">
        <v>4519</v>
      </c>
      <c r="C309" s="125" t="s">
        <v>3170</v>
      </c>
      <c r="D309" s="541" t="s">
        <v>4518</v>
      </c>
      <c r="E309" s="534"/>
      <c r="F309" s="476">
        <v>20000000</v>
      </c>
      <c r="G309" s="192"/>
    </row>
    <row r="310" spans="1:7" ht="31.5" x14ac:dyDescent="0.25">
      <c r="A310" s="125">
        <v>202</v>
      </c>
      <c r="B310" s="475" t="s">
        <v>4520</v>
      </c>
      <c r="C310" s="125" t="s">
        <v>3404</v>
      </c>
      <c r="D310" s="131" t="s">
        <v>177</v>
      </c>
      <c r="E310" s="534"/>
      <c r="F310" s="476">
        <v>20000000</v>
      </c>
      <c r="G310" s="192"/>
    </row>
    <row r="311" spans="1:7" ht="31.5" x14ac:dyDescent="0.25">
      <c r="A311" s="125">
        <v>203</v>
      </c>
      <c r="B311" s="475" t="s">
        <v>4521</v>
      </c>
      <c r="C311" s="125" t="s">
        <v>3170</v>
      </c>
      <c r="D311" s="541" t="s">
        <v>177</v>
      </c>
      <c r="E311" s="534"/>
      <c r="F311" s="476">
        <v>20000000</v>
      </c>
      <c r="G311" s="192"/>
    </row>
    <row r="312" spans="1:7" ht="31.5" x14ac:dyDescent="0.25">
      <c r="A312" s="125">
        <v>204</v>
      </c>
      <c r="B312" s="540" t="s">
        <v>4522</v>
      </c>
      <c r="C312" s="125" t="s">
        <v>4276</v>
      </c>
      <c r="D312" s="131" t="s">
        <v>4523</v>
      </c>
      <c r="E312" s="534"/>
      <c r="F312" s="476">
        <v>20000000</v>
      </c>
      <c r="G312" s="192"/>
    </row>
    <row r="313" spans="1:7" ht="31.5" x14ac:dyDescent="0.25">
      <c r="A313" s="125">
        <v>205</v>
      </c>
      <c r="B313" s="475" t="s">
        <v>4524</v>
      </c>
      <c r="C313" s="125" t="s">
        <v>3227</v>
      </c>
      <c r="D313" s="541" t="s">
        <v>4518</v>
      </c>
      <c r="E313" s="534"/>
      <c r="F313" s="476">
        <v>20000000</v>
      </c>
      <c r="G313" s="192"/>
    </row>
    <row r="314" spans="1:7" ht="18" customHeight="1" x14ac:dyDescent="0.25">
      <c r="A314" s="36" t="s">
        <v>1352</v>
      </c>
      <c r="B314" s="128" t="s">
        <v>4263</v>
      </c>
      <c r="C314" s="36"/>
      <c r="D314" s="128"/>
      <c r="E314" s="116">
        <f>SUM(E315:E319)</f>
        <v>40000000</v>
      </c>
      <c r="F314" s="116">
        <f>SUM(F315:F319)</f>
        <v>80000000</v>
      </c>
      <c r="G314" s="198"/>
    </row>
    <row r="315" spans="1:7" ht="18" customHeight="1" x14ac:dyDescent="0.25">
      <c r="A315" s="125">
        <v>206</v>
      </c>
      <c r="B315" s="540" t="s">
        <v>4525</v>
      </c>
      <c r="C315" s="125" t="s">
        <v>1957</v>
      </c>
      <c r="D315" s="541" t="s">
        <v>4526</v>
      </c>
      <c r="E315" s="534"/>
      <c r="F315" s="476">
        <v>20000000</v>
      </c>
      <c r="G315" s="192"/>
    </row>
    <row r="316" spans="1:7" ht="18" customHeight="1" x14ac:dyDescent="0.25">
      <c r="A316" s="125">
        <v>207</v>
      </c>
      <c r="B316" s="540" t="s">
        <v>4527</v>
      </c>
      <c r="C316" s="541" t="s">
        <v>4353</v>
      </c>
      <c r="D316" s="541" t="s">
        <v>4528</v>
      </c>
      <c r="E316" s="534"/>
      <c r="F316" s="476">
        <v>20000000</v>
      </c>
      <c r="G316" s="540"/>
    </row>
    <row r="317" spans="1:7" ht="18" customHeight="1" x14ac:dyDescent="0.25">
      <c r="A317" s="125">
        <v>208</v>
      </c>
      <c r="B317" s="540" t="s">
        <v>4529</v>
      </c>
      <c r="C317" s="541" t="s">
        <v>4353</v>
      </c>
      <c r="D317" s="541" t="s">
        <v>4528</v>
      </c>
      <c r="E317" s="534"/>
      <c r="F317" s="476">
        <v>20000000</v>
      </c>
      <c r="G317" s="540"/>
    </row>
    <row r="318" spans="1:7" ht="18" customHeight="1" x14ac:dyDescent="0.25">
      <c r="A318" s="125">
        <v>209</v>
      </c>
      <c r="B318" s="540" t="s">
        <v>4530</v>
      </c>
      <c r="C318" s="125" t="s">
        <v>1957</v>
      </c>
      <c r="D318" s="541" t="s">
        <v>4531</v>
      </c>
      <c r="E318" s="534"/>
      <c r="F318" s="476">
        <v>20000000</v>
      </c>
      <c r="G318" s="192"/>
    </row>
    <row r="319" spans="1:7" ht="18" customHeight="1" x14ac:dyDescent="0.25">
      <c r="A319" s="125">
        <v>210</v>
      </c>
      <c r="B319" s="540" t="s">
        <v>4532</v>
      </c>
      <c r="C319" s="125" t="s">
        <v>4274</v>
      </c>
      <c r="D319" s="541" t="s">
        <v>4533</v>
      </c>
      <c r="E319" s="476">
        <v>40000000</v>
      </c>
      <c r="F319" s="476"/>
      <c r="G319" s="192"/>
    </row>
    <row r="320" spans="1:7" ht="15.75" x14ac:dyDescent="0.25">
      <c r="A320" s="46"/>
      <c r="B320" s="47" t="s">
        <v>1918</v>
      </c>
      <c r="C320" s="46"/>
      <c r="D320" s="46"/>
      <c r="E320" s="48"/>
      <c r="F320" s="46"/>
      <c r="G320" s="46"/>
    </row>
    <row r="321" spans="1:7" x14ac:dyDescent="0.25">
      <c r="A321" s="46"/>
      <c r="B321" s="46" t="s">
        <v>1919</v>
      </c>
      <c r="C321" s="46"/>
      <c r="D321" s="46"/>
      <c r="E321" s="48"/>
      <c r="F321" s="46"/>
      <c r="G321" s="46"/>
    </row>
    <row r="322" spans="1:7" x14ac:dyDescent="0.25">
      <c r="A322" s="46"/>
      <c r="B322" s="46" t="s">
        <v>4534</v>
      </c>
      <c r="C322" s="46"/>
      <c r="D322" s="46"/>
      <c r="E322" s="48"/>
      <c r="F322" s="46"/>
      <c r="G322" s="46"/>
    </row>
  </sheetData>
  <mergeCells count="11">
    <mergeCell ref="B76:C76"/>
    <mergeCell ref="B165:C165"/>
    <mergeCell ref="B206:C206"/>
    <mergeCell ref="B268:C268"/>
    <mergeCell ref="B273:C273"/>
    <mergeCell ref="B46:C46"/>
    <mergeCell ref="A1:G1"/>
    <mergeCell ref="A2:G2"/>
    <mergeCell ref="A3:G3"/>
    <mergeCell ref="A4:G4"/>
    <mergeCell ref="B28:C28"/>
  </mergeCells>
  <conditionalFormatting sqref="B320:B322 B2:B3 B5:B94">
    <cfRule type="duplicateValues" dxfId="28" priority="28" stopIfTrue="1"/>
    <cfRule type="duplicateValues" dxfId="27" priority="29" stopIfTrue="1"/>
  </conditionalFormatting>
  <conditionalFormatting sqref="B139:B146">
    <cfRule type="duplicateValues" dxfId="26" priority="25"/>
  </conditionalFormatting>
  <conditionalFormatting sqref="B150">
    <cfRule type="duplicateValues" dxfId="25" priority="24"/>
  </conditionalFormatting>
  <conditionalFormatting sqref="B147:B149 B96:B138">
    <cfRule type="duplicateValues" dxfId="24" priority="26"/>
  </conditionalFormatting>
  <conditionalFormatting sqref="B174">
    <cfRule type="expression" dxfId="23" priority="20" stopIfTrue="1">
      <formula>AND(COUNTIF(#REF!, B174)+COUNTIF(#REF!, B174)&gt;1,NOT(ISBLANK(B174)))</formula>
    </cfRule>
  </conditionalFormatting>
  <conditionalFormatting sqref="B173 B166:B169 B171">
    <cfRule type="expression" dxfId="22" priority="21" stopIfTrue="1">
      <formula>AND(COUNTIF($B$8:$B$32, B166)+COUNTIF(#REF!, B166)&gt;1,NOT(ISBLANK(B166)))</formula>
    </cfRule>
  </conditionalFormatting>
  <conditionalFormatting sqref="B172">
    <cfRule type="expression" dxfId="21" priority="22" stopIfTrue="1">
      <formula>AND(COUNTIF(#REF!, B172)&gt;1,NOT(ISBLANK(B172)))</formula>
    </cfRule>
  </conditionalFormatting>
  <conditionalFormatting sqref="B170">
    <cfRule type="expression" dxfId="20" priority="23" stopIfTrue="1">
      <formula>AND(COUNTIF($B$29:$B$29, B170)+COUNTIF(#REF!, B170)&gt;1,NOT(ISBLANK(B170)))</formula>
    </cfRule>
  </conditionalFormatting>
  <conditionalFormatting sqref="B248">
    <cfRule type="duplicateValues" dxfId="19" priority="19"/>
  </conditionalFormatting>
  <conditionalFormatting sqref="B245">
    <cfRule type="duplicateValues" dxfId="18" priority="18"/>
  </conditionalFormatting>
  <conditionalFormatting sqref="B246">
    <cfRule type="duplicateValues" dxfId="17" priority="17"/>
  </conditionalFormatting>
  <conditionalFormatting sqref="B247">
    <cfRule type="duplicateValues" dxfId="16" priority="16"/>
  </conditionalFormatting>
  <conditionalFormatting sqref="D247">
    <cfRule type="duplicateValues" dxfId="15" priority="15"/>
  </conditionalFormatting>
  <conditionalFormatting sqref="B262">
    <cfRule type="duplicateValues" dxfId="14" priority="13"/>
  </conditionalFormatting>
  <conditionalFormatting sqref="B250:B261">
    <cfRule type="duplicateValues" dxfId="13" priority="14"/>
  </conditionalFormatting>
  <conditionalFormatting sqref="B266:B267">
    <cfRule type="duplicateValues" dxfId="12" priority="12" stopIfTrue="1"/>
  </conditionalFormatting>
  <conditionalFormatting sqref="B265 B268">
    <cfRule type="duplicateValues" dxfId="11" priority="27" stopIfTrue="1"/>
  </conditionalFormatting>
  <conditionalFormatting sqref="B269">
    <cfRule type="duplicateValues" dxfId="10" priority="11" stopIfTrue="1"/>
  </conditionalFormatting>
  <conditionalFormatting sqref="B280:B283">
    <cfRule type="duplicateValues" dxfId="9" priority="9"/>
  </conditionalFormatting>
  <conditionalFormatting sqref="B274:B286">
    <cfRule type="duplicateValues" dxfId="8" priority="10"/>
  </conditionalFormatting>
  <conditionalFormatting sqref="B305 B312 B310 B307">
    <cfRule type="duplicateValues" dxfId="7" priority="8"/>
  </conditionalFormatting>
  <conditionalFormatting sqref="B311">
    <cfRule type="duplicateValues" dxfId="6" priority="7" stopIfTrue="1"/>
  </conditionalFormatting>
  <conditionalFormatting sqref="B308:B309">
    <cfRule type="duplicateValues" dxfId="5" priority="6" stopIfTrue="1"/>
  </conditionalFormatting>
  <conditionalFormatting sqref="B306">
    <cfRule type="duplicateValues" dxfId="4" priority="5" stopIfTrue="1"/>
  </conditionalFormatting>
  <conditionalFormatting sqref="B313">
    <cfRule type="duplicateValues" dxfId="3" priority="4" stopIfTrue="1"/>
  </conditionalFormatting>
  <conditionalFormatting sqref="B315:B318">
    <cfRule type="expression" dxfId="2" priority="3" stopIfTrue="1">
      <formula>AND(COUNTIF($B$30:$B$30, B315)+COUNTIF($B$1:$B$8, B315)+COUNTIF(#REF!, B315)&gt;1,NOT(ISBLANK(B315)))</formula>
    </cfRule>
  </conditionalFormatting>
  <conditionalFormatting sqref="B202:B203">
    <cfRule type="duplicateValues" dxfId="1" priority="2"/>
  </conditionalFormatting>
  <conditionalFormatting sqref="B288">
    <cfRule type="duplicateValues" dxfId="0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4"/>
  <sheetViews>
    <sheetView workbookViewId="0">
      <selection activeCell="D6" sqref="D6:D7"/>
    </sheetView>
  </sheetViews>
  <sheetFormatPr defaultRowHeight="15" x14ac:dyDescent="0.25"/>
  <cols>
    <col min="1" max="1" width="6.5703125" customWidth="1"/>
    <col min="2" max="2" width="24.140625" customWidth="1"/>
    <col min="3" max="3" width="29.5703125" customWidth="1"/>
    <col min="4" max="4" width="16.42578125" customWidth="1"/>
    <col min="5" max="5" width="19.42578125" customWidth="1"/>
    <col min="6" max="6" width="15.85546875" customWidth="1"/>
    <col min="7" max="7" width="11.28515625" customWidth="1"/>
  </cols>
  <sheetData>
    <row r="1" spans="1:7" ht="16.5" customHeight="1" x14ac:dyDescent="0.25">
      <c r="A1" s="597" t="s">
        <v>8643</v>
      </c>
      <c r="B1" s="597"/>
      <c r="C1" s="597"/>
      <c r="D1" s="597"/>
      <c r="E1" s="597"/>
      <c r="F1" s="597"/>
      <c r="G1" s="597"/>
    </row>
    <row r="2" spans="1:7" ht="78.75" customHeight="1" x14ac:dyDescent="0.25">
      <c r="A2" s="598" t="s">
        <v>1915</v>
      </c>
      <c r="B2" s="598"/>
      <c r="C2" s="598"/>
      <c r="D2" s="598"/>
      <c r="E2" s="598"/>
      <c r="F2" s="598"/>
      <c r="G2" s="598"/>
    </row>
    <row r="3" spans="1:7" ht="18.75" x14ac:dyDescent="0.25">
      <c r="A3" s="599" t="s">
        <v>5330</v>
      </c>
      <c r="B3" s="599"/>
      <c r="C3" s="599"/>
      <c r="D3" s="599"/>
      <c r="E3" s="599"/>
      <c r="F3" s="599"/>
      <c r="G3" s="599"/>
    </row>
    <row r="4" spans="1:7" ht="16.5" x14ac:dyDescent="0.25">
      <c r="A4" s="600" t="s">
        <v>1933</v>
      </c>
      <c r="B4" s="600"/>
      <c r="C4" s="600"/>
      <c r="D4" s="600"/>
      <c r="E4" s="600"/>
      <c r="F4" s="600"/>
      <c r="G4" s="600"/>
    </row>
    <row r="5" spans="1:7" x14ac:dyDescent="0.25">
      <c r="A5" s="51"/>
      <c r="B5" s="51"/>
      <c r="C5" s="52"/>
      <c r="D5" s="52"/>
      <c r="E5" s="53"/>
      <c r="F5" s="53"/>
      <c r="G5" s="51"/>
    </row>
    <row r="6" spans="1:7" x14ac:dyDescent="0.25">
      <c r="A6" s="602" t="s">
        <v>1936</v>
      </c>
      <c r="B6" s="602" t="s">
        <v>0</v>
      </c>
      <c r="C6" s="602" t="s">
        <v>5331</v>
      </c>
      <c r="D6" s="602" t="s">
        <v>1938</v>
      </c>
      <c r="E6" s="603" t="s">
        <v>4536</v>
      </c>
      <c r="F6" s="603" t="s">
        <v>1940</v>
      </c>
      <c r="G6" s="603" t="s">
        <v>3</v>
      </c>
    </row>
    <row r="7" spans="1:7" ht="51.75" customHeight="1" x14ac:dyDescent="0.25">
      <c r="A7" s="602"/>
      <c r="B7" s="602"/>
      <c r="C7" s="602"/>
      <c r="D7" s="602"/>
      <c r="E7" s="603"/>
      <c r="F7" s="603"/>
      <c r="G7" s="603"/>
    </row>
    <row r="8" spans="1:7" ht="16.5" x14ac:dyDescent="0.25">
      <c r="A8" s="601" t="s">
        <v>4</v>
      </c>
      <c r="B8" s="601" t="s">
        <v>5</v>
      </c>
      <c r="C8" s="601" t="s">
        <v>1380</v>
      </c>
      <c r="D8" s="601" t="s">
        <v>1381</v>
      </c>
      <c r="E8" s="601" t="s">
        <v>6</v>
      </c>
      <c r="F8" s="601" t="s">
        <v>7</v>
      </c>
      <c r="G8" s="601" t="s">
        <v>1931</v>
      </c>
    </row>
    <row r="9" spans="1:7" ht="18" customHeight="1" x14ac:dyDescent="0.25">
      <c r="A9" s="604" t="s">
        <v>1382</v>
      </c>
      <c r="B9" s="605" t="s">
        <v>5332</v>
      </c>
      <c r="C9" s="606"/>
      <c r="D9" s="604"/>
      <c r="E9" s="607">
        <f>E10+E23+E27+E71+E99+E104+E128+E131+E166+E177+E182+E184+E187+E191+E203+E234+E253+E275+E283+E326+E329</f>
        <v>12000000000</v>
      </c>
      <c r="F9" s="608"/>
      <c r="G9" s="604"/>
    </row>
    <row r="10" spans="1:7" ht="18" customHeight="1" x14ac:dyDescent="0.25">
      <c r="A10" s="609" t="s">
        <v>1324</v>
      </c>
      <c r="B10" s="605" t="s">
        <v>5333</v>
      </c>
      <c r="C10" s="606"/>
      <c r="D10" s="604"/>
      <c r="E10" s="607">
        <f>SUM(E11:E22)</f>
        <v>480000000</v>
      </c>
      <c r="F10" s="610"/>
      <c r="G10" s="611"/>
    </row>
    <row r="11" spans="1:7" ht="18" customHeight="1" x14ac:dyDescent="0.25">
      <c r="A11" s="612">
        <v>1</v>
      </c>
      <c r="B11" s="613" t="s">
        <v>5334</v>
      </c>
      <c r="C11" s="606" t="s">
        <v>5335</v>
      </c>
      <c r="D11" s="612" t="s">
        <v>5336</v>
      </c>
      <c r="E11" s="614">
        <v>40000000</v>
      </c>
      <c r="F11" s="610"/>
      <c r="G11" s="606"/>
    </row>
    <row r="12" spans="1:7" ht="18" customHeight="1" x14ac:dyDescent="0.25">
      <c r="A12" s="612">
        <v>2</v>
      </c>
      <c r="B12" s="613" t="s">
        <v>1164</v>
      </c>
      <c r="C12" s="606" t="s">
        <v>5335</v>
      </c>
      <c r="D12" s="612" t="s">
        <v>5337</v>
      </c>
      <c r="E12" s="614">
        <v>40000000</v>
      </c>
      <c r="F12" s="610"/>
      <c r="G12" s="606"/>
    </row>
    <row r="13" spans="1:7" ht="18" customHeight="1" x14ac:dyDescent="0.25">
      <c r="A13" s="612">
        <v>3</v>
      </c>
      <c r="B13" s="613" t="s">
        <v>5338</v>
      </c>
      <c r="C13" s="606" t="s">
        <v>1922</v>
      </c>
      <c r="D13" s="612" t="s">
        <v>5339</v>
      </c>
      <c r="E13" s="614">
        <v>40000000</v>
      </c>
      <c r="F13" s="610"/>
      <c r="G13" s="606"/>
    </row>
    <row r="14" spans="1:7" ht="18" customHeight="1" x14ac:dyDescent="0.25">
      <c r="A14" s="612">
        <v>4</v>
      </c>
      <c r="B14" s="613" t="s">
        <v>5340</v>
      </c>
      <c r="C14" s="606" t="s">
        <v>5335</v>
      </c>
      <c r="D14" s="612" t="s">
        <v>5341</v>
      </c>
      <c r="E14" s="614">
        <v>40000000</v>
      </c>
      <c r="F14" s="610"/>
      <c r="G14" s="606"/>
    </row>
    <row r="15" spans="1:7" ht="18" customHeight="1" x14ac:dyDescent="0.25">
      <c r="A15" s="612">
        <v>5</v>
      </c>
      <c r="B15" s="613" t="s">
        <v>5342</v>
      </c>
      <c r="C15" s="606" t="s">
        <v>1922</v>
      </c>
      <c r="D15" s="612" t="s">
        <v>5343</v>
      </c>
      <c r="E15" s="614">
        <v>40000000</v>
      </c>
      <c r="F15" s="610"/>
      <c r="G15" s="606"/>
    </row>
    <row r="16" spans="1:7" ht="18" customHeight="1" x14ac:dyDescent="0.25">
      <c r="A16" s="612">
        <v>6</v>
      </c>
      <c r="B16" s="613" t="s">
        <v>5344</v>
      </c>
      <c r="C16" s="606" t="s">
        <v>1957</v>
      </c>
      <c r="D16" s="612" t="s">
        <v>5345</v>
      </c>
      <c r="E16" s="614">
        <v>40000000</v>
      </c>
      <c r="F16" s="610"/>
      <c r="G16" s="606"/>
    </row>
    <row r="17" spans="1:7" ht="18" customHeight="1" x14ac:dyDescent="0.25">
      <c r="A17" s="612">
        <v>7</v>
      </c>
      <c r="B17" s="613" t="s">
        <v>5346</v>
      </c>
      <c r="C17" s="606" t="s">
        <v>1957</v>
      </c>
      <c r="D17" s="612" t="s">
        <v>5337</v>
      </c>
      <c r="E17" s="614">
        <v>40000000</v>
      </c>
      <c r="F17" s="610"/>
      <c r="G17" s="606"/>
    </row>
    <row r="18" spans="1:7" ht="18" customHeight="1" x14ac:dyDescent="0.25">
      <c r="A18" s="612">
        <v>8</v>
      </c>
      <c r="B18" s="613" t="s">
        <v>5347</v>
      </c>
      <c r="C18" s="606" t="s">
        <v>1957</v>
      </c>
      <c r="D18" s="612" t="s">
        <v>5341</v>
      </c>
      <c r="E18" s="614">
        <v>40000000</v>
      </c>
      <c r="F18" s="610"/>
      <c r="G18" s="606"/>
    </row>
    <row r="19" spans="1:7" ht="18" customHeight="1" x14ac:dyDescent="0.25">
      <c r="A19" s="612">
        <v>9</v>
      </c>
      <c r="B19" s="613" t="s">
        <v>5348</v>
      </c>
      <c r="C19" s="606" t="s">
        <v>1957</v>
      </c>
      <c r="D19" s="612" t="s">
        <v>5349</v>
      </c>
      <c r="E19" s="614">
        <v>40000000</v>
      </c>
      <c r="F19" s="610"/>
      <c r="G19" s="606"/>
    </row>
    <row r="20" spans="1:7" ht="18" customHeight="1" x14ac:dyDescent="0.25">
      <c r="A20" s="612">
        <v>10</v>
      </c>
      <c r="B20" s="613" t="s">
        <v>5350</v>
      </c>
      <c r="C20" s="606" t="s">
        <v>1922</v>
      </c>
      <c r="D20" s="612" t="s">
        <v>5349</v>
      </c>
      <c r="E20" s="614">
        <v>40000000</v>
      </c>
      <c r="F20" s="610"/>
      <c r="G20" s="606"/>
    </row>
    <row r="21" spans="1:7" ht="18" customHeight="1" x14ac:dyDescent="0.25">
      <c r="A21" s="612">
        <v>11</v>
      </c>
      <c r="B21" s="613" t="s">
        <v>5351</v>
      </c>
      <c r="C21" s="606" t="s">
        <v>1957</v>
      </c>
      <c r="D21" s="612" t="s">
        <v>5352</v>
      </c>
      <c r="E21" s="614">
        <v>40000000</v>
      </c>
      <c r="F21" s="610"/>
      <c r="G21" s="606"/>
    </row>
    <row r="22" spans="1:7" ht="18" customHeight="1" x14ac:dyDescent="0.25">
      <c r="A22" s="612">
        <v>12</v>
      </c>
      <c r="B22" s="613" t="s">
        <v>5353</v>
      </c>
      <c r="C22" s="606" t="s">
        <v>1957</v>
      </c>
      <c r="D22" s="612" t="s">
        <v>5354</v>
      </c>
      <c r="E22" s="614">
        <v>40000000</v>
      </c>
      <c r="F22" s="610"/>
      <c r="G22" s="606"/>
    </row>
    <row r="23" spans="1:7" ht="18" customHeight="1" x14ac:dyDescent="0.25">
      <c r="A23" s="609" t="s">
        <v>1326</v>
      </c>
      <c r="B23" s="615" t="s">
        <v>5355</v>
      </c>
      <c r="C23" s="606"/>
      <c r="D23" s="612"/>
      <c r="E23" s="616">
        <f>SUM(E24:E26)</f>
        <v>120000000</v>
      </c>
      <c r="F23" s="610"/>
      <c r="G23" s="606"/>
    </row>
    <row r="24" spans="1:7" ht="18" customHeight="1" x14ac:dyDescent="0.25">
      <c r="A24" s="612">
        <v>13</v>
      </c>
      <c r="B24" s="613" t="s">
        <v>5356</v>
      </c>
      <c r="C24" s="606" t="s">
        <v>1957</v>
      </c>
      <c r="D24" s="612" t="s">
        <v>5357</v>
      </c>
      <c r="E24" s="617">
        <v>40000000</v>
      </c>
      <c r="F24" s="610"/>
      <c r="G24" s="606"/>
    </row>
    <row r="25" spans="1:7" ht="18" customHeight="1" x14ac:dyDescent="0.25">
      <c r="A25" s="612">
        <v>14</v>
      </c>
      <c r="B25" s="613" t="s">
        <v>5358</v>
      </c>
      <c r="C25" s="606" t="s">
        <v>5335</v>
      </c>
      <c r="D25" s="612" t="s">
        <v>812</v>
      </c>
      <c r="E25" s="617">
        <v>40000000</v>
      </c>
      <c r="F25" s="610"/>
      <c r="G25" s="606"/>
    </row>
    <row r="26" spans="1:7" ht="18" customHeight="1" x14ac:dyDescent="0.25">
      <c r="A26" s="612">
        <v>15</v>
      </c>
      <c r="B26" s="613" t="s">
        <v>5359</v>
      </c>
      <c r="C26" s="606" t="s">
        <v>5335</v>
      </c>
      <c r="D26" s="612" t="s">
        <v>5360</v>
      </c>
      <c r="E26" s="617">
        <v>40000000</v>
      </c>
      <c r="F26" s="610"/>
      <c r="G26" s="606"/>
    </row>
    <row r="27" spans="1:7" ht="18" customHeight="1" x14ac:dyDescent="0.25">
      <c r="A27" s="609" t="s">
        <v>1328</v>
      </c>
      <c r="B27" s="615" t="s">
        <v>5361</v>
      </c>
      <c r="C27" s="606"/>
      <c r="D27" s="609"/>
      <c r="E27" s="618">
        <f>SUM(E28:E70)</f>
        <v>1720000000</v>
      </c>
      <c r="F27" s="610"/>
      <c r="G27" s="606"/>
    </row>
    <row r="28" spans="1:7" ht="18" customHeight="1" x14ac:dyDescent="0.25">
      <c r="A28" s="612">
        <v>16</v>
      </c>
      <c r="B28" s="613" t="s">
        <v>5362</v>
      </c>
      <c r="C28" s="606" t="s">
        <v>5363</v>
      </c>
      <c r="D28" s="612" t="s">
        <v>8636</v>
      </c>
      <c r="E28" s="617">
        <v>40000000</v>
      </c>
      <c r="F28" s="610"/>
      <c r="G28" s="606"/>
    </row>
    <row r="29" spans="1:7" ht="18" customHeight="1" x14ac:dyDescent="0.25">
      <c r="A29" s="612">
        <v>17</v>
      </c>
      <c r="B29" s="613" t="s">
        <v>5364</v>
      </c>
      <c r="C29" s="606" t="s">
        <v>1957</v>
      </c>
      <c r="D29" s="612" t="s">
        <v>8636</v>
      </c>
      <c r="E29" s="617">
        <v>40000000</v>
      </c>
      <c r="F29" s="610"/>
      <c r="G29" s="606"/>
    </row>
    <row r="30" spans="1:7" ht="18" customHeight="1" x14ac:dyDescent="0.25">
      <c r="A30" s="612">
        <v>18</v>
      </c>
      <c r="B30" s="613" t="s">
        <v>5365</v>
      </c>
      <c r="C30" s="606" t="s">
        <v>1957</v>
      </c>
      <c r="D30" s="612" t="s">
        <v>8637</v>
      </c>
      <c r="E30" s="617">
        <v>40000000</v>
      </c>
      <c r="F30" s="610"/>
      <c r="G30" s="606"/>
    </row>
    <row r="31" spans="1:7" ht="18" customHeight="1" x14ac:dyDescent="0.25">
      <c r="A31" s="612">
        <v>19</v>
      </c>
      <c r="B31" s="613" t="s">
        <v>5366</v>
      </c>
      <c r="C31" s="606" t="s">
        <v>5335</v>
      </c>
      <c r="D31" s="612" t="s">
        <v>8638</v>
      </c>
      <c r="E31" s="617">
        <v>40000000</v>
      </c>
      <c r="F31" s="610"/>
      <c r="G31" s="606"/>
    </row>
    <row r="32" spans="1:7" ht="18" customHeight="1" x14ac:dyDescent="0.25">
      <c r="A32" s="612">
        <v>20</v>
      </c>
      <c r="B32" s="613" t="s">
        <v>5367</v>
      </c>
      <c r="C32" s="606" t="s">
        <v>1922</v>
      </c>
      <c r="D32" s="612" t="s">
        <v>5368</v>
      </c>
      <c r="E32" s="617">
        <v>40000000</v>
      </c>
      <c r="F32" s="610"/>
      <c r="G32" s="606"/>
    </row>
    <row r="33" spans="1:7" ht="18" customHeight="1" x14ac:dyDescent="0.25">
      <c r="A33" s="612">
        <v>21</v>
      </c>
      <c r="B33" s="613" t="s">
        <v>5369</v>
      </c>
      <c r="C33" s="606" t="s">
        <v>1922</v>
      </c>
      <c r="D33" s="612" t="s">
        <v>5370</v>
      </c>
      <c r="E33" s="617">
        <v>40000000</v>
      </c>
      <c r="F33" s="610"/>
      <c r="G33" s="606"/>
    </row>
    <row r="34" spans="1:7" ht="18" customHeight="1" x14ac:dyDescent="0.25">
      <c r="A34" s="612">
        <v>22</v>
      </c>
      <c r="B34" s="613" t="s">
        <v>5371</v>
      </c>
      <c r="C34" s="612" t="s">
        <v>5372</v>
      </c>
      <c r="D34" s="612" t="s">
        <v>5373</v>
      </c>
      <c r="E34" s="617">
        <v>40000000</v>
      </c>
      <c r="F34" s="610"/>
      <c r="G34" s="606"/>
    </row>
    <row r="35" spans="1:7" ht="18" customHeight="1" x14ac:dyDescent="0.25">
      <c r="A35" s="612">
        <v>23</v>
      </c>
      <c r="B35" s="613" t="s">
        <v>5374</v>
      </c>
      <c r="C35" s="606" t="s">
        <v>1957</v>
      </c>
      <c r="D35" s="612" t="s">
        <v>5375</v>
      </c>
      <c r="E35" s="617">
        <v>40000000</v>
      </c>
      <c r="F35" s="610"/>
      <c r="G35" s="606"/>
    </row>
    <row r="36" spans="1:7" ht="18" customHeight="1" x14ac:dyDescent="0.25">
      <c r="A36" s="612">
        <v>24</v>
      </c>
      <c r="B36" s="613" t="s">
        <v>5376</v>
      </c>
      <c r="C36" s="606" t="s">
        <v>5335</v>
      </c>
      <c r="D36" s="612" t="s">
        <v>5377</v>
      </c>
      <c r="E36" s="617">
        <v>40000000</v>
      </c>
      <c r="F36" s="610"/>
      <c r="G36" s="606"/>
    </row>
    <row r="37" spans="1:7" ht="18" customHeight="1" x14ac:dyDescent="0.25">
      <c r="A37" s="612">
        <v>25</v>
      </c>
      <c r="B37" s="613" t="s">
        <v>5378</v>
      </c>
      <c r="C37" s="606" t="s">
        <v>1957</v>
      </c>
      <c r="D37" s="612" t="s">
        <v>8639</v>
      </c>
      <c r="E37" s="617">
        <v>40000000</v>
      </c>
      <c r="F37" s="610"/>
      <c r="G37" s="606"/>
    </row>
    <row r="38" spans="1:7" ht="18" customHeight="1" x14ac:dyDescent="0.25">
      <c r="A38" s="612">
        <v>26</v>
      </c>
      <c r="B38" s="613" t="s">
        <v>5379</v>
      </c>
      <c r="C38" s="606" t="s">
        <v>1924</v>
      </c>
      <c r="D38" s="612" t="s">
        <v>5380</v>
      </c>
      <c r="E38" s="617">
        <v>40000000</v>
      </c>
      <c r="F38" s="610"/>
      <c r="G38" s="606"/>
    </row>
    <row r="39" spans="1:7" ht="18" customHeight="1" x14ac:dyDescent="0.25">
      <c r="A39" s="612">
        <v>27</v>
      </c>
      <c r="B39" s="613" t="s">
        <v>5381</v>
      </c>
      <c r="C39" s="606" t="s">
        <v>1957</v>
      </c>
      <c r="D39" s="612" t="s">
        <v>5380</v>
      </c>
      <c r="E39" s="617">
        <v>40000000</v>
      </c>
      <c r="F39" s="610"/>
      <c r="G39" s="606"/>
    </row>
    <row r="40" spans="1:7" ht="18" customHeight="1" x14ac:dyDescent="0.25">
      <c r="A40" s="612">
        <v>28</v>
      </c>
      <c r="B40" s="613" t="s">
        <v>5382</v>
      </c>
      <c r="C40" s="606" t="s">
        <v>1924</v>
      </c>
      <c r="D40" s="612" t="s">
        <v>5383</v>
      </c>
      <c r="E40" s="617">
        <v>40000000</v>
      </c>
      <c r="F40" s="610"/>
      <c r="G40" s="606"/>
    </row>
    <row r="41" spans="1:7" ht="18" customHeight="1" x14ac:dyDescent="0.25">
      <c r="A41" s="612">
        <v>29</v>
      </c>
      <c r="B41" s="613" t="s">
        <v>5384</v>
      </c>
      <c r="C41" s="606" t="s">
        <v>1957</v>
      </c>
      <c r="D41" s="612" t="s">
        <v>5385</v>
      </c>
      <c r="E41" s="617">
        <v>40000000</v>
      </c>
      <c r="F41" s="610"/>
      <c r="G41" s="606"/>
    </row>
    <row r="42" spans="1:7" ht="18" customHeight="1" x14ac:dyDescent="0.25">
      <c r="A42" s="612">
        <v>30</v>
      </c>
      <c r="B42" s="613" t="s">
        <v>5386</v>
      </c>
      <c r="C42" s="606" t="s">
        <v>1924</v>
      </c>
      <c r="D42" s="612" t="s">
        <v>5387</v>
      </c>
      <c r="E42" s="617">
        <v>40000000</v>
      </c>
      <c r="F42" s="610"/>
      <c r="G42" s="606"/>
    </row>
    <row r="43" spans="1:7" ht="18" customHeight="1" x14ac:dyDescent="0.25">
      <c r="A43" s="612">
        <v>31</v>
      </c>
      <c r="B43" s="613" t="s">
        <v>5388</v>
      </c>
      <c r="C43" s="606" t="s">
        <v>5335</v>
      </c>
      <c r="D43" s="612" t="s">
        <v>5368</v>
      </c>
      <c r="E43" s="617">
        <v>40000000</v>
      </c>
      <c r="F43" s="610"/>
      <c r="G43" s="606"/>
    </row>
    <row r="44" spans="1:7" ht="18" customHeight="1" x14ac:dyDescent="0.25">
      <c r="A44" s="612">
        <v>32</v>
      </c>
      <c r="B44" s="613" t="s">
        <v>5389</v>
      </c>
      <c r="C44" s="606" t="s">
        <v>1922</v>
      </c>
      <c r="D44" s="612" t="s">
        <v>5390</v>
      </c>
      <c r="E44" s="617">
        <v>40000000</v>
      </c>
      <c r="F44" s="610"/>
      <c r="G44" s="606"/>
    </row>
    <row r="45" spans="1:7" ht="18" customHeight="1" x14ac:dyDescent="0.25">
      <c r="A45" s="612">
        <v>33</v>
      </c>
      <c r="B45" s="613" t="s">
        <v>5391</v>
      </c>
      <c r="C45" s="606" t="s">
        <v>1924</v>
      </c>
      <c r="D45" s="612" t="s">
        <v>5392</v>
      </c>
      <c r="E45" s="617">
        <v>40000000</v>
      </c>
      <c r="F45" s="610"/>
      <c r="G45" s="606"/>
    </row>
    <row r="46" spans="1:7" ht="18" customHeight="1" x14ac:dyDescent="0.25">
      <c r="A46" s="612">
        <v>34</v>
      </c>
      <c r="B46" s="613" t="s">
        <v>5393</v>
      </c>
      <c r="C46" s="606" t="s">
        <v>5335</v>
      </c>
      <c r="D46" s="612" t="s">
        <v>5370</v>
      </c>
      <c r="E46" s="617">
        <v>40000000</v>
      </c>
      <c r="F46" s="610"/>
      <c r="G46" s="606"/>
    </row>
    <row r="47" spans="1:7" ht="18" customHeight="1" x14ac:dyDescent="0.25">
      <c r="A47" s="612">
        <v>35</v>
      </c>
      <c r="B47" s="613" t="s">
        <v>5394</v>
      </c>
      <c r="C47" s="606" t="s">
        <v>5335</v>
      </c>
      <c r="D47" s="612" t="s">
        <v>8637</v>
      </c>
      <c r="E47" s="617">
        <v>40000000</v>
      </c>
      <c r="F47" s="610"/>
      <c r="G47" s="606"/>
    </row>
    <row r="48" spans="1:7" ht="18" customHeight="1" x14ac:dyDescent="0.25">
      <c r="A48" s="612">
        <v>36</v>
      </c>
      <c r="B48" s="613" t="s">
        <v>3065</v>
      </c>
      <c r="C48" s="606" t="s">
        <v>5335</v>
      </c>
      <c r="D48" s="612" t="s">
        <v>8640</v>
      </c>
      <c r="E48" s="617">
        <v>40000000</v>
      </c>
      <c r="F48" s="610"/>
      <c r="G48" s="606"/>
    </row>
    <row r="49" spans="1:7" ht="18" customHeight="1" x14ac:dyDescent="0.25">
      <c r="A49" s="612">
        <v>37</v>
      </c>
      <c r="B49" s="613" t="s">
        <v>5395</v>
      </c>
      <c r="C49" s="606" t="s">
        <v>5335</v>
      </c>
      <c r="D49" s="612" t="s">
        <v>8641</v>
      </c>
      <c r="E49" s="617">
        <v>40000000</v>
      </c>
      <c r="F49" s="610"/>
      <c r="G49" s="606"/>
    </row>
    <row r="50" spans="1:7" ht="18" customHeight="1" x14ac:dyDescent="0.25">
      <c r="A50" s="612">
        <v>38</v>
      </c>
      <c r="B50" s="613" t="s">
        <v>5396</v>
      </c>
      <c r="C50" s="606" t="s">
        <v>5335</v>
      </c>
      <c r="D50" s="612" t="s">
        <v>8640</v>
      </c>
      <c r="E50" s="617">
        <v>40000000</v>
      </c>
      <c r="F50" s="610"/>
      <c r="G50" s="606"/>
    </row>
    <row r="51" spans="1:7" ht="18" customHeight="1" x14ac:dyDescent="0.25">
      <c r="A51" s="612">
        <v>39</v>
      </c>
      <c r="B51" s="613" t="s">
        <v>5397</v>
      </c>
      <c r="C51" s="606" t="s">
        <v>5335</v>
      </c>
      <c r="D51" s="612" t="s">
        <v>8642</v>
      </c>
      <c r="E51" s="617">
        <v>40000000</v>
      </c>
      <c r="F51" s="610"/>
      <c r="G51" s="606"/>
    </row>
    <row r="52" spans="1:7" ht="18" customHeight="1" x14ac:dyDescent="0.25">
      <c r="A52" s="612">
        <v>40</v>
      </c>
      <c r="B52" s="613" t="s">
        <v>5398</v>
      </c>
      <c r="C52" s="606" t="s">
        <v>1957</v>
      </c>
      <c r="D52" s="612" t="s">
        <v>5370</v>
      </c>
      <c r="E52" s="617">
        <v>40000000</v>
      </c>
      <c r="F52" s="610"/>
      <c r="G52" s="606"/>
    </row>
    <row r="53" spans="1:7" ht="18" customHeight="1" x14ac:dyDescent="0.25">
      <c r="A53" s="612">
        <v>41</v>
      </c>
      <c r="B53" s="613" t="s">
        <v>808</v>
      </c>
      <c r="C53" s="606" t="s">
        <v>5335</v>
      </c>
      <c r="D53" s="612" t="s">
        <v>5373</v>
      </c>
      <c r="E53" s="617">
        <v>40000000</v>
      </c>
      <c r="F53" s="610"/>
      <c r="G53" s="606"/>
    </row>
    <row r="54" spans="1:7" ht="18" customHeight="1" x14ac:dyDescent="0.25">
      <c r="A54" s="612">
        <v>42</v>
      </c>
      <c r="B54" s="613" t="s">
        <v>5399</v>
      </c>
      <c r="C54" s="606" t="s">
        <v>5335</v>
      </c>
      <c r="D54" s="612" t="s">
        <v>5400</v>
      </c>
      <c r="E54" s="617">
        <v>40000000</v>
      </c>
      <c r="F54" s="610"/>
      <c r="G54" s="606"/>
    </row>
    <row r="55" spans="1:7" ht="18" customHeight="1" x14ac:dyDescent="0.25">
      <c r="A55" s="612">
        <v>43</v>
      </c>
      <c r="B55" s="613" t="s">
        <v>5401</v>
      </c>
      <c r="C55" s="606" t="s">
        <v>5335</v>
      </c>
      <c r="D55" s="612" t="s">
        <v>5400</v>
      </c>
      <c r="E55" s="617">
        <v>40000000</v>
      </c>
      <c r="F55" s="610"/>
      <c r="G55" s="606"/>
    </row>
    <row r="56" spans="1:7" ht="18" customHeight="1" x14ac:dyDescent="0.25">
      <c r="A56" s="612">
        <v>44</v>
      </c>
      <c r="B56" s="613" t="s">
        <v>5402</v>
      </c>
      <c r="C56" s="606" t="s">
        <v>5335</v>
      </c>
      <c r="D56" s="612" t="s">
        <v>5375</v>
      </c>
      <c r="E56" s="617">
        <v>40000000</v>
      </c>
      <c r="F56" s="610"/>
      <c r="G56" s="606"/>
    </row>
    <row r="57" spans="1:7" ht="18" customHeight="1" x14ac:dyDescent="0.25">
      <c r="A57" s="612">
        <v>45</v>
      </c>
      <c r="B57" s="613" t="s">
        <v>5403</v>
      </c>
      <c r="C57" s="606" t="s">
        <v>5335</v>
      </c>
      <c r="D57" s="612" t="s">
        <v>5387</v>
      </c>
      <c r="E57" s="617">
        <v>40000000</v>
      </c>
      <c r="F57" s="610"/>
      <c r="G57" s="606"/>
    </row>
    <row r="58" spans="1:7" ht="18" customHeight="1" x14ac:dyDescent="0.25">
      <c r="A58" s="612">
        <v>46</v>
      </c>
      <c r="B58" s="613" t="s">
        <v>5404</v>
      </c>
      <c r="C58" s="606" t="s">
        <v>5335</v>
      </c>
      <c r="D58" s="612" t="s">
        <v>1466</v>
      </c>
      <c r="E58" s="617">
        <v>40000000</v>
      </c>
      <c r="F58" s="610"/>
      <c r="G58" s="606"/>
    </row>
    <row r="59" spans="1:7" ht="18" customHeight="1" x14ac:dyDescent="0.25">
      <c r="A59" s="612">
        <v>47</v>
      </c>
      <c r="B59" s="613" t="s">
        <v>5405</v>
      </c>
      <c r="C59" s="606" t="s">
        <v>5335</v>
      </c>
      <c r="D59" s="612" t="s">
        <v>5406</v>
      </c>
      <c r="E59" s="617">
        <v>40000000</v>
      </c>
      <c r="F59" s="610"/>
      <c r="G59" s="606"/>
    </row>
    <row r="60" spans="1:7" ht="18" customHeight="1" x14ac:dyDescent="0.25">
      <c r="A60" s="612">
        <v>48</v>
      </c>
      <c r="B60" s="613" t="s">
        <v>5407</v>
      </c>
      <c r="C60" s="606" t="s">
        <v>5335</v>
      </c>
      <c r="D60" s="612" t="s">
        <v>5383</v>
      </c>
      <c r="E60" s="617">
        <v>40000000</v>
      </c>
      <c r="F60" s="610"/>
      <c r="G60" s="606"/>
    </row>
    <row r="61" spans="1:7" ht="18" customHeight="1" x14ac:dyDescent="0.25">
      <c r="A61" s="612">
        <v>49</v>
      </c>
      <c r="B61" s="613" t="s">
        <v>5408</v>
      </c>
      <c r="C61" s="606" t="s">
        <v>5335</v>
      </c>
      <c r="D61" s="612" t="s">
        <v>5370</v>
      </c>
      <c r="E61" s="617">
        <v>40000000</v>
      </c>
      <c r="F61" s="610"/>
      <c r="G61" s="606"/>
    </row>
    <row r="62" spans="1:7" ht="18" customHeight="1" x14ac:dyDescent="0.25">
      <c r="A62" s="612">
        <v>50</v>
      </c>
      <c r="B62" s="613" t="s">
        <v>5409</v>
      </c>
      <c r="C62" s="606" t="s">
        <v>5335</v>
      </c>
      <c r="D62" s="612" t="s">
        <v>5410</v>
      </c>
      <c r="E62" s="617">
        <v>40000000</v>
      </c>
      <c r="F62" s="610"/>
      <c r="G62" s="606"/>
    </row>
    <row r="63" spans="1:7" ht="18" customHeight="1" x14ac:dyDescent="0.25">
      <c r="A63" s="612">
        <v>51</v>
      </c>
      <c r="B63" s="613" t="s">
        <v>5411</v>
      </c>
      <c r="C63" s="606" t="s">
        <v>5335</v>
      </c>
      <c r="D63" s="612" t="s">
        <v>5412</v>
      </c>
      <c r="E63" s="617">
        <v>40000000</v>
      </c>
      <c r="F63" s="610"/>
      <c r="G63" s="606"/>
    </row>
    <row r="64" spans="1:7" ht="18" customHeight="1" x14ac:dyDescent="0.25">
      <c r="A64" s="612">
        <v>52</v>
      </c>
      <c r="B64" s="613" t="s">
        <v>5413</v>
      </c>
      <c r="C64" s="606" t="s">
        <v>5335</v>
      </c>
      <c r="D64" s="612" t="s">
        <v>5414</v>
      </c>
      <c r="E64" s="617">
        <v>40000000</v>
      </c>
      <c r="F64" s="610"/>
      <c r="G64" s="606"/>
    </row>
    <row r="65" spans="1:7" ht="18" customHeight="1" x14ac:dyDescent="0.25">
      <c r="A65" s="612">
        <v>53</v>
      </c>
      <c r="B65" s="613" t="s">
        <v>5415</v>
      </c>
      <c r="C65" s="606" t="s">
        <v>5335</v>
      </c>
      <c r="D65" s="612" t="s">
        <v>5368</v>
      </c>
      <c r="E65" s="617">
        <v>40000000</v>
      </c>
      <c r="F65" s="610"/>
      <c r="G65" s="606"/>
    </row>
    <row r="66" spans="1:7" ht="18" customHeight="1" x14ac:dyDescent="0.25">
      <c r="A66" s="612">
        <v>54</v>
      </c>
      <c r="B66" s="613" t="s">
        <v>5416</v>
      </c>
      <c r="C66" s="606" t="s">
        <v>5335</v>
      </c>
      <c r="D66" s="612" t="s">
        <v>5400</v>
      </c>
      <c r="E66" s="617">
        <v>40000000</v>
      </c>
      <c r="F66" s="610"/>
      <c r="G66" s="606"/>
    </row>
    <row r="67" spans="1:7" ht="18" customHeight="1" x14ac:dyDescent="0.25">
      <c r="A67" s="612">
        <v>55</v>
      </c>
      <c r="B67" s="613" t="s">
        <v>5417</v>
      </c>
      <c r="C67" s="606" t="s">
        <v>5335</v>
      </c>
      <c r="D67" s="612" t="s">
        <v>5370</v>
      </c>
      <c r="E67" s="617">
        <v>40000000</v>
      </c>
      <c r="F67" s="610"/>
      <c r="G67" s="606"/>
    </row>
    <row r="68" spans="1:7" ht="18" customHeight="1" x14ac:dyDescent="0.25">
      <c r="A68" s="612">
        <v>56</v>
      </c>
      <c r="B68" s="613" t="s">
        <v>5418</v>
      </c>
      <c r="C68" s="606" t="s">
        <v>5335</v>
      </c>
      <c r="D68" s="612" t="s">
        <v>5419</v>
      </c>
      <c r="E68" s="617">
        <v>40000000</v>
      </c>
      <c r="F68" s="610"/>
      <c r="G68" s="606"/>
    </row>
    <row r="69" spans="1:7" ht="18" customHeight="1" x14ac:dyDescent="0.25">
      <c r="A69" s="612">
        <v>57</v>
      </c>
      <c r="B69" s="613" t="s">
        <v>5420</v>
      </c>
      <c r="C69" s="606" t="s">
        <v>5335</v>
      </c>
      <c r="D69" s="612" t="s">
        <v>5421</v>
      </c>
      <c r="E69" s="617">
        <v>40000000</v>
      </c>
      <c r="F69" s="610"/>
      <c r="G69" s="606"/>
    </row>
    <row r="70" spans="1:7" ht="18" customHeight="1" x14ac:dyDescent="0.25">
      <c r="A70" s="612">
        <v>58</v>
      </c>
      <c r="B70" s="613" t="s">
        <v>5422</v>
      </c>
      <c r="C70" s="606" t="s">
        <v>5335</v>
      </c>
      <c r="D70" s="612" t="s">
        <v>5423</v>
      </c>
      <c r="E70" s="617">
        <v>40000000</v>
      </c>
      <c r="F70" s="610"/>
      <c r="G70" s="606"/>
    </row>
    <row r="71" spans="1:7" ht="18" customHeight="1" x14ac:dyDescent="0.25">
      <c r="A71" s="604" t="s">
        <v>1330</v>
      </c>
      <c r="B71" s="605" t="s">
        <v>5424</v>
      </c>
      <c r="C71" s="606"/>
      <c r="D71" s="604"/>
      <c r="E71" s="607">
        <f>SUM(E72:E98)</f>
        <v>1080000000</v>
      </c>
      <c r="F71" s="610"/>
      <c r="G71" s="606"/>
    </row>
    <row r="72" spans="1:7" ht="18" customHeight="1" x14ac:dyDescent="0.25">
      <c r="A72" s="612">
        <v>59</v>
      </c>
      <c r="B72" s="619" t="s">
        <v>5425</v>
      </c>
      <c r="C72" s="606" t="s">
        <v>1957</v>
      </c>
      <c r="D72" s="620" t="s">
        <v>5426</v>
      </c>
      <c r="E72" s="621">
        <v>40000000</v>
      </c>
      <c r="F72" s="610"/>
      <c r="G72" s="606"/>
    </row>
    <row r="73" spans="1:7" ht="18" customHeight="1" x14ac:dyDescent="0.25">
      <c r="A73" s="612">
        <v>60</v>
      </c>
      <c r="B73" s="619" t="s">
        <v>5427</v>
      </c>
      <c r="C73" s="606" t="s">
        <v>1957</v>
      </c>
      <c r="D73" s="620" t="s">
        <v>5428</v>
      </c>
      <c r="E73" s="621">
        <v>40000000</v>
      </c>
      <c r="F73" s="610"/>
      <c r="G73" s="606"/>
    </row>
    <row r="74" spans="1:7" ht="18" customHeight="1" x14ac:dyDescent="0.25">
      <c r="A74" s="612">
        <v>61</v>
      </c>
      <c r="B74" s="619" t="s">
        <v>5429</v>
      </c>
      <c r="C74" s="606" t="s">
        <v>1957</v>
      </c>
      <c r="D74" s="620" t="s">
        <v>5430</v>
      </c>
      <c r="E74" s="621">
        <v>40000000</v>
      </c>
      <c r="F74" s="610"/>
      <c r="G74" s="606"/>
    </row>
    <row r="75" spans="1:7" ht="18" customHeight="1" x14ac:dyDescent="0.25">
      <c r="A75" s="612">
        <v>62</v>
      </c>
      <c r="B75" s="619" t="s">
        <v>5431</v>
      </c>
      <c r="C75" s="606" t="s">
        <v>1924</v>
      </c>
      <c r="D75" s="620" t="s">
        <v>5432</v>
      </c>
      <c r="E75" s="621">
        <v>40000000</v>
      </c>
      <c r="F75" s="610"/>
      <c r="G75" s="606"/>
    </row>
    <row r="76" spans="1:7" ht="18" customHeight="1" x14ac:dyDescent="0.25">
      <c r="A76" s="612">
        <v>63</v>
      </c>
      <c r="B76" s="619" t="s">
        <v>5433</v>
      </c>
      <c r="C76" s="606" t="s">
        <v>1957</v>
      </c>
      <c r="D76" s="620" t="s">
        <v>5428</v>
      </c>
      <c r="E76" s="621">
        <v>40000000</v>
      </c>
      <c r="F76" s="610"/>
      <c r="G76" s="606"/>
    </row>
    <row r="77" spans="1:7" ht="18" customHeight="1" x14ac:dyDescent="0.25">
      <c r="A77" s="612">
        <v>64</v>
      </c>
      <c r="B77" s="619" t="s">
        <v>5434</v>
      </c>
      <c r="C77" s="606" t="s">
        <v>1957</v>
      </c>
      <c r="D77" s="620" t="s">
        <v>5435</v>
      </c>
      <c r="E77" s="621">
        <v>40000000</v>
      </c>
      <c r="F77" s="610"/>
      <c r="G77" s="606"/>
    </row>
    <row r="78" spans="1:7" ht="18" customHeight="1" x14ac:dyDescent="0.25">
      <c r="A78" s="612">
        <v>65</v>
      </c>
      <c r="B78" s="619" t="s">
        <v>256</v>
      </c>
      <c r="C78" s="606" t="s">
        <v>5335</v>
      </c>
      <c r="D78" s="620" t="s">
        <v>5436</v>
      </c>
      <c r="E78" s="621">
        <v>40000000</v>
      </c>
      <c r="F78" s="610"/>
      <c r="G78" s="606"/>
    </row>
    <row r="79" spans="1:7" ht="18" customHeight="1" x14ac:dyDescent="0.25">
      <c r="A79" s="612">
        <v>66</v>
      </c>
      <c r="B79" s="619" t="s">
        <v>5437</v>
      </c>
      <c r="C79" s="606" t="s">
        <v>1922</v>
      </c>
      <c r="D79" s="620" t="s">
        <v>5436</v>
      </c>
      <c r="E79" s="621">
        <v>40000000</v>
      </c>
      <c r="F79" s="610"/>
      <c r="G79" s="606"/>
    </row>
    <row r="80" spans="1:7" ht="18" customHeight="1" x14ac:dyDescent="0.25">
      <c r="A80" s="612">
        <v>67</v>
      </c>
      <c r="B80" s="619" t="s">
        <v>5438</v>
      </c>
      <c r="C80" s="606" t="s">
        <v>1922</v>
      </c>
      <c r="D80" s="620" t="s">
        <v>5436</v>
      </c>
      <c r="E80" s="621">
        <v>40000000</v>
      </c>
      <c r="F80" s="610"/>
      <c r="G80" s="606"/>
    </row>
    <row r="81" spans="1:7" ht="18" customHeight="1" x14ac:dyDescent="0.25">
      <c r="A81" s="612">
        <v>68</v>
      </c>
      <c r="B81" s="619" t="s">
        <v>5439</v>
      </c>
      <c r="C81" s="606" t="s">
        <v>1957</v>
      </c>
      <c r="D81" s="620" t="s">
        <v>5436</v>
      </c>
      <c r="E81" s="621">
        <v>40000000</v>
      </c>
      <c r="F81" s="610"/>
      <c r="G81" s="606"/>
    </row>
    <row r="82" spans="1:7" ht="18" customHeight="1" x14ac:dyDescent="0.25">
      <c r="A82" s="612">
        <v>69</v>
      </c>
      <c r="B82" s="619" t="s">
        <v>5440</v>
      </c>
      <c r="C82" s="606" t="s">
        <v>5335</v>
      </c>
      <c r="D82" s="620" t="s">
        <v>5441</v>
      </c>
      <c r="E82" s="621">
        <v>40000000</v>
      </c>
      <c r="F82" s="610"/>
      <c r="G82" s="606"/>
    </row>
    <row r="83" spans="1:7" ht="18" customHeight="1" x14ac:dyDescent="0.25">
      <c r="A83" s="612">
        <v>70</v>
      </c>
      <c r="B83" s="619" t="s">
        <v>5442</v>
      </c>
      <c r="C83" s="606" t="s">
        <v>1924</v>
      </c>
      <c r="D83" s="620" t="s">
        <v>5441</v>
      </c>
      <c r="E83" s="621">
        <v>40000000</v>
      </c>
      <c r="F83" s="610"/>
      <c r="G83" s="606"/>
    </row>
    <row r="84" spans="1:7" ht="18" customHeight="1" x14ac:dyDescent="0.25">
      <c r="A84" s="612">
        <v>71</v>
      </c>
      <c r="B84" s="619" t="s">
        <v>5443</v>
      </c>
      <c r="C84" s="606" t="s">
        <v>1922</v>
      </c>
      <c r="D84" s="620" t="s">
        <v>5444</v>
      </c>
      <c r="E84" s="621">
        <v>40000000</v>
      </c>
      <c r="F84" s="610"/>
      <c r="G84" s="606"/>
    </row>
    <row r="85" spans="1:7" ht="18" customHeight="1" x14ac:dyDescent="0.25">
      <c r="A85" s="612">
        <v>72</v>
      </c>
      <c r="B85" s="619" t="s">
        <v>5445</v>
      </c>
      <c r="C85" s="606" t="s">
        <v>5335</v>
      </c>
      <c r="D85" s="620" t="s">
        <v>5446</v>
      </c>
      <c r="E85" s="621">
        <v>40000000</v>
      </c>
      <c r="F85" s="610"/>
      <c r="G85" s="606"/>
    </row>
    <row r="86" spans="1:7" ht="18" customHeight="1" x14ac:dyDescent="0.25">
      <c r="A86" s="612">
        <v>73</v>
      </c>
      <c r="B86" s="619" t="s">
        <v>5447</v>
      </c>
      <c r="C86" s="606" t="s">
        <v>1922</v>
      </c>
      <c r="D86" s="620" t="s">
        <v>5441</v>
      </c>
      <c r="E86" s="621">
        <v>40000000</v>
      </c>
      <c r="F86" s="610"/>
      <c r="G86" s="606"/>
    </row>
    <row r="87" spans="1:7" ht="18" customHeight="1" x14ac:dyDescent="0.25">
      <c r="A87" s="612">
        <v>74</v>
      </c>
      <c r="B87" s="619" t="s">
        <v>5448</v>
      </c>
      <c r="C87" s="606" t="s">
        <v>1922</v>
      </c>
      <c r="D87" s="620" t="s">
        <v>5432</v>
      </c>
      <c r="E87" s="621">
        <v>40000000</v>
      </c>
      <c r="F87" s="610"/>
      <c r="G87" s="606"/>
    </row>
    <row r="88" spans="1:7" ht="18" customHeight="1" x14ac:dyDescent="0.25">
      <c r="A88" s="612">
        <v>75</v>
      </c>
      <c r="B88" s="619" t="s">
        <v>5449</v>
      </c>
      <c r="C88" s="606" t="s">
        <v>5335</v>
      </c>
      <c r="D88" s="620" t="s">
        <v>5430</v>
      </c>
      <c r="E88" s="621">
        <v>40000000</v>
      </c>
      <c r="F88" s="610"/>
      <c r="G88" s="606"/>
    </row>
    <row r="89" spans="1:7" ht="18" customHeight="1" x14ac:dyDescent="0.25">
      <c r="A89" s="612">
        <v>76</v>
      </c>
      <c r="B89" s="619" t="s">
        <v>5450</v>
      </c>
      <c r="C89" s="606" t="s">
        <v>5335</v>
      </c>
      <c r="D89" s="620" t="s">
        <v>5428</v>
      </c>
      <c r="E89" s="621">
        <v>40000000</v>
      </c>
      <c r="F89" s="610"/>
      <c r="G89" s="606"/>
    </row>
    <row r="90" spans="1:7" ht="18" customHeight="1" x14ac:dyDescent="0.25">
      <c r="A90" s="612">
        <v>77</v>
      </c>
      <c r="B90" s="619" t="s">
        <v>5451</v>
      </c>
      <c r="C90" s="606" t="s">
        <v>5335</v>
      </c>
      <c r="D90" s="620" t="s">
        <v>5444</v>
      </c>
      <c r="E90" s="621">
        <v>40000000</v>
      </c>
      <c r="F90" s="610"/>
      <c r="G90" s="606"/>
    </row>
    <row r="91" spans="1:7" ht="18" customHeight="1" x14ac:dyDescent="0.25">
      <c r="A91" s="612">
        <v>78</v>
      </c>
      <c r="B91" s="619" t="s">
        <v>5452</v>
      </c>
      <c r="C91" s="606" t="s">
        <v>5335</v>
      </c>
      <c r="D91" s="620" t="s">
        <v>5453</v>
      </c>
      <c r="E91" s="621">
        <v>40000000</v>
      </c>
      <c r="F91" s="610"/>
      <c r="G91" s="606"/>
    </row>
    <row r="92" spans="1:7" ht="18" customHeight="1" x14ac:dyDescent="0.25">
      <c r="A92" s="612">
        <v>79</v>
      </c>
      <c r="B92" s="619" t="s">
        <v>5454</v>
      </c>
      <c r="C92" s="606" t="s">
        <v>5335</v>
      </c>
      <c r="D92" s="620" t="s">
        <v>5455</v>
      </c>
      <c r="E92" s="621">
        <v>40000000</v>
      </c>
      <c r="F92" s="610"/>
      <c r="G92" s="606"/>
    </row>
    <row r="93" spans="1:7" ht="18" customHeight="1" x14ac:dyDescent="0.25">
      <c r="A93" s="612">
        <v>80</v>
      </c>
      <c r="B93" s="619" t="s">
        <v>5456</v>
      </c>
      <c r="C93" s="606" t="s">
        <v>5335</v>
      </c>
      <c r="D93" s="620" t="s">
        <v>5457</v>
      </c>
      <c r="E93" s="621">
        <v>40000000</v>
      </c>
      <c r="F93" s="610"/>
      <c r="G93" s="606"/>
    </row>
    <row r="94" spans="1:7" ht="18" customHeight="1" x14ac:dyDescent="0.25">
      <c r="A94" s="612">
        <v>81</v>
      </c>
      <c r="B94" s="619" t="s">
        <v>4516</v>
      </c>
      <c r="C94" s="606" t="s">
        <v>1957</v>
      </c>
      <c r="D94" s="620" t="s">
        <v>5436</v>
      </c>
      <c r="E94" s="621">
        <v>40000000</v>
      </c>
      <c r="F94" s="610"/>
      <c r="G94" s="606"/>
    </row>
    <row r="95" spans="1:7" ht="18" customHeight="1" x14ac:dyDescent="0.25">
      <c r="A95" s="612">
        <v>82</v>
      </c>
      <c r="B95" s="619" t="s">
        <v>5458</v>
      </c>
      <c r="C95" s="606" t="s">
        <v>5335</v>
      </c>
      <c r="D95" s="620" t="s">
        <v>5459</v>
      </c>
      <c r="E95" s="621">
        <v>40000000</v>
      </c>
      <c r="F95" s="610"/>
      <c r="G95" s="606"/>
    </row>
    <row r="96" spans="1:7" ht="18" customHeight="1" x14ac:dyDescent="0.25">
      <c r="A96" s="612">
        <v>83</v>
      </c>
      <c r="B96" s="619" t="s">
        <v>5460</v>
      </c>
      <c r="C96" s="606" t="s">
        <v>5335</v>
      </c>
      <c r="D96" s="620" t="s">
        <v>5461</v>
      </c>
      <c r="E96" s="621">
        <v>40000000</v>
      </c>
      <c r="F96" s="610"/>
      <c r="G96" s="606"/>
    </row>
    <row r="97" spans="1:7" ht="18" customHeight="1" x14ac:dyDescent="0.25">
      <c r="A97" s="612">
        <v>84</v>
      </c>
      <c r="B97" s="619" t="s">
        <v>5462</v>
      </c>
      <c r="C97" s="606" t="s">
        <v>5335</v>
      </c>
      <c r="D97" s="620" t="s">
        <v>5441</v>
      </c>
      <c r="E97" s="621">
        <v>40000000</v>
      </c>
      <c r="F97" s="610"/>
      <c r="G97" s="606"/>
    </row>
    <row r="98" spans="1:7" ht="18" customHeight="1" x14ac:dyDescent="0.25">
      <c r="A98" s="612">
        <v>85</v>
      </c>
      <c r="B98" s="619" t="s">
        <v>5463</v>
      </c>
      <c r="C98" s="606" t="s">
        <v>1922</v>
      </c>
      <c r="D98" s="620" t="s">
        <v>5436</v>
      </c>
      <c r="E98" s="621">
        <v>40000000</v>
      </c>
      <c r="F98" s="610"/>
      <c r="G98" s="606"/>
    </row>
    <row r="99" spans="1:7" ht="18" customHeight="1" x14ac:dyDescent="0.25">
      <c r="A99" s="604" t="s">
        <v>1332</v>
      </c>
      <c r="B99" s="622" t="s">
        <v>5464</v>
      </c>
      <c r="C99" s="623"/>
      <c r="D99" s="604"/>
      <c r="E99" s="607">
        <f>SUM(E100:E103)</f>
        <v>160000000</v>
      </c>
      <c r="F99" s="610"/>
      <c r="G99" s="606"/>
    </row>
    <row r="100" spans="1:7" ht="18" customHeight="1" x14ac:dyDescent="0.25">
      <c r="A100" s="612">
        <v>86</v>
      </c>
      <c r="B100" s="619" t="s">
        <v>5465</v>
      </c>
      <c r="C100" s="606" t="s">
        <v>5335</v>
      </c>
      <c r="D100" s="620" t="s">
        <v>5466</v>
      </c>
      <c r="E100" s="617">
        <v>40000000</v>
      </c>
      <c r="F100" s="610"/>
      <c r="G100" s="606"/>
    </row>
    <row r="101" spans="1:7" ht="18" customHeight="1" x14ac:dyDescent="0.25">
      <c r="A101" s="612">
        <v>87</v>
      </c>
      <c r="B101" s="619" t="s">
        <v>5467</v>
      </c>
      <c r="C101" s="606" t="s">
        <v>1957</v>
      </c>
      <c r="D101" s="620" t="s">
        <v>2206</v>
      </c>
      <c r="E101" s="617">
        <v>40000000</v>
      </c>
      <c r="F101" s="610"/>
      <c r="G101" s="606"/>
    </row>
    <row r="102" spans="1:7" ht="18" customHeight="1" x14ac:dyDescent="0.25">
      <c r="A102" s="612">
        <v>88</v>
      </c>
      <c r="B102" s="619" t="s">
        <v>5468</v>
      </c>
      <c r="C102" s="606" t="s">
        <v>5335</v>
      </c>
      <c r="D102" s="620" t="s">
        <v>5469</v>
      </c>
      <c r="E102" s="617">
        <v>40000000</v>
      </c>
      <c r="F102" s="610"/>
      <c r="G102" s="606"/>
    </row>
    <row r="103" spans="1:7" ht="18" customHeight="1" x14ac:dyDescent="0.25">
      <c r="A103" s="612">
        <v>89</v>
      </c>
      <c r="B103" s="619" t="s">
        <v>5470</v>
      </c>
      <c r="C103" s="606" t="s">
        <v>5335</v>
      </c>
      <c r="D103" s="620" t="s">
        <v>5471</v>
      </c>
      <c r="E103" s="617">
        <v>40000000</v>
      </c>
      <c r="F103" s="610"/>
      <c r="G103" s="606"/>
    </row>
    <row r="104" spans="1:7" ht="18" customHeight="1" x14ac:dyDescent="0.25">
      <c r="A104" s="604" t="s">
        <v>1334</v>
      </c>
      <c r="B104" s="622" t="s">
        <v>5472</v>
      </c>
      <c r="C104" s="623"/>
      <c r="D104" s="604"/>
      <c r="E104" s="607">
        <f>SUM(E105:E127)</f>
        <v>920000000</v>
      </c>
      <c r="F104" s="610"/>
      <c r="G104" s="606"/>
    </row>
    <row r="105" spans="1:7" ht="18" customHeight="1" x14ac:dyDescent="0.25">
      <c r="A105" s="612">
        <v>90</v>
      </c>
      <c r="B105" s="619" t="s">
        <v>5473</v>
      </c>
      <c r="C105" s="606" t="s">
        <v>1957</v>
      </c>
      <c r="D105" s="620" t="s">
        <v>5474</v>
      </c>
      <c r="E105" s="624">
        <v>40000000</v>
      </c>
      <c r="F105" s="610"/>
      <c r="G105" s="606"/>
    </row>
    <row r="106" spans="1:7" ht="18" customHeight="1" x14ac:dyDescent="0.25">
      <c r="A106" s="612">
        <v>91</v>
      </c>
      <c r="B106" s="619" t="s">
        <v>5475</v>
      </c>
      <c r="C106" s="606" t="s">
        <v>1957</v>
      </c>
      <c r="D106" s="620" t="s">
        <v>5474</v>
      </c>
      <c r="E106" s="624">
        <v>40000000</v>
      </c>
      <c r="F106" s="610"/>
      <c r="G106" s="606"/>
    </row>
    <row r="107" spans="1:7" ht="18" customHeight="1" x14ac:dyDescent="0.25">
      <c r="A107" s="612">
        <v>92</v>
      </c>
      <c r="B107" s="619" t="s">
        <v>5476</v>
      </c>
      <c r="C107" s="606" t="s">
        <v>5335</v>
      </c>
      <c r="D107" s="620" t="s">
        <v>5474</v>
      </c>
      <c r="E107" s="624">
        <v>40000000</v>
      </c>
      <c r="F107" s="610"/>
      <c r="G107" s="606"/>
    </row>
    <row r="108" spans="1:7" ht="18" customHeight="1" x14ac:dyDescent="0.25">
      <c r="A108" s="612">
        <v>93</v>
      </c>
      <c r="B108" s="619" t="s">
        <v>5477</v>
      </c>
      <c r="C108" s="606" t="s">
        <v>5335</v>
      </c>
      <c r="D108" s="620" t="s">
        <v>5478</v>
      </c>
      <c r="E108" s="624">
        <v>40000000</v>
      </c>
      <c r="F108" s="610"/>
      <c r="G108" s="606"/>
    </row>
    <row r="109" spans="1:7" ht="18" customHeight="1" x14ac:dyDescent="0.25">
      <c r="A109" s="612">
        <v>94</v>
      </c>
      <c r="B109" s="619" t="s">
        <v>5479</v>
      </c>
      <c r="C109" s="606" t="s">
        <v>1922</v>
      </c>
      <c r="D109" s="620" t="s">
        <v>5480</v>
      </c>
      <c r="E109" s="624">
        <v>40000000</v>
      </c>
      <c r="F109" s="610"/>
      <c r="G109" s="606"/>
    </row>
    <row r="110" spans="1:7" ht="18" customHeight="1" x14ac:dyDescent="0.25">
      <c r="A110" s="612">
        <v>95</v>
      </c>
      <c r="B110" s="619" t="s">
        <v>5481</v>
      </c>
      <c r="C110" s="606" t="s">
        <v>1924</v>
      </c>
      <c r="D110" s="620" t="s">
        <v>5480</v>
      </c>
      <c r="E110" s="624">
        <v>40000000</v>
      </c>
      <c r="F110" s="610"/>
      <c r="G110" s="606"/>
    </row>
    <row r="111" spans="1:7" ht="18" customHeight="1" x14ac:dyDescent="0.25">
      <c r="A111" s="612">
        <v>96</v>
      </c>
      <c r="B111" s="619" t="s">
        <v>2846</v>
      </c>
      <c r="C111" s="606" t="s">
        <v>1922</v>
      </c>
      <c r="D111" s="620" t="s">
        <v>5482</v>
      </c>
      <c r="E111" s="624">
        <v>40000000</v>
      </c>
      <c r="F111" s="610"/>
      <c r="G111" s="606"/>
    </row>
    <row r="112" spans="1:7" ht="18" customHeight="1" x14ac:dyDescent="0.25">
      <c r="A112" s="612">
        <v>97</v>
      </c>
      <c r="B112" s="619" t="s">
        <v>5483</v>
      </c>
      <c r="C112" s="606" t="s">
        <v>1957</v>
      </c>
      <c r="D112" s="620" t="s">
        <v>5484</v>
      </c>
      <c r="E112" s="624">
        <v>40000000</v>
      </c>
      <c r="F112" s="610"/>
      <c r="G112" s="606"/>
    </row>
    <row r="113" spans="1:7" ht="18" customHeight="1" x14ac:dyDescent="0.25">
      <c r="A113" s="612">
        <v>98</v>
      </c>
      <c r="B113" s="619" t="s">
        <v>5485</v>
      </c>
      <c r="C113" s="606" t="s">
        <v>1957</v>
      </c>
      <c r="D113" s="620" t="s">
        <v>5486</v>
      </c>
      <c r="E113" s="624">
        <v>40000000</v>
      </c>
      <c r="F113" s="610"/>
      <c r="G113" s="606"/>
    </row>
    <row r="114" spans="1:7" ht="18" customHeight="1" x14ac:dyDescent="0.25">
      <c r="A114" s="612">
        <v>99</v>
      </c>
      <c r="B114" s="619" t="s">
        <v>5487</v>
      </c>
      <c r="C114" s="606" t="s">
        <v>5335</v>
      </c>
      <c r="D114" s="620" t="s">
        <v>5486</v>
      </c>
      <c r="E114" s="624">
        <v>40000000</v>
      </c>
      <c r="F114" s="610"/>
      <c r="G114" s="606"/>
    </row>
    <row r="115" spans="1:7" ht="18" customHeight="1" x14ac:dyDescent="0.25">
      <c r="A115" s="612">
        <v>100</v>
      </c>
      <c r="B115" s="619" t="s">
        <v>5488</v>
      </c>
      <c r="C115" s="606" t="s">
        <v>5335</v>
      </c>
      <c r="D115" s="620" t="s">
        <v>5486</v>
      </c>
      <c r="E115" s="624">
        <v>40000000</v>
      </c>
      <c r="F115" s="610"/>
      <c r="G115" s="606"/>
    </row>
    <row r="116" spans="1:7" ht="18" customHeight="1" x14ac:dyDescent="0.25">
      <c r="A116" s="612">
        <v>101</v>
      </c>
      <c r="B116" s="619" t="s">
        <v>5489</v>
      </c>
      <c r="C116" s="606" t="s">
        <v>5335</v>
      </c>
      <c r="D116" s="620" t="s">
        <v>5490</v>
      </c>
      <c r="E116" s="624">
        <v>40000000</v>
      </c>
      <c r="F116" s="610"/>
      <c r="G116" s="606"/>
    </row>
    <row r="117" spans="1:7" ht="18" customHeight="1" x14ac:dyDescent="0.25">
      <c r="A117" s="612">
        <v>102</v>
      </c>
      <c r="B117" s="619" t="s">
        <v>5491</v>
      </c>
      <c r="C117" s="606" t="s">
        <v>5335</v>
      </c>
      <c r="D117" s="620" t="s">
        <v>5480</v>
      </c>
      <c r="E117" s="624">
        <v>40000000</v>
      </c>
      <c r="F117" s="610"/>
      <c r="G117" s="606"/>
    </row>
    <row r="118" spans="1:7" ht="18" customHeight="1" x14ac:dyDescent="0.25">
      <c r="A118" s="612">
        <v>103</v>
      </c>
      <c r="B118" s="619" t="s">
        <v>5492</v>
      </c>
      <c r="C118" s="606" t="s">
        <v>5335</v>
      </c>
      <c r="D118" s="620" t="s">
        <v>5482</v>
      </c>
      <c r="E118" s="624">
        <v>40000000</v>
      </c>
      <c r="F118" s="610"/>
      <c r="G118" s="606"/>
    </row>
    <row r="119" spans="1:7" ht="18" customHeight="1" x14ac:dyDescent="0.25">
      <c r="A119" s="612">
        <v>104</v>
      </c>
      <c r="B119" s="619" t="s">
        <v>5493</v>
      </c>
      <c r="C119" s="606" t="s">
        <v>5335</v>
      </c>
      <c r="D119" s="620" t="s">
        <v>5484</v>
      </c>
      <c r="E119" s="624">
        <v>40000000</v>
      </c>
      <c r="F119" s="610"/>
      <c r="G119" s="606"/>
    </row>
    <row r="120" spans="1:7" ht="18" customHeight="1" x14ac:dyDescent="0.25">
      <c r="A120" s="612">
        <v>105</v>
      </c>
      <c r="B120" s="619" t="s">
        <v>5494</v>
      </c>
      <c r="C120" s="606" t="s">
        <v>5335</v>
      </c>
      <c r="D120" s="620" t="s">
        <v>5486</v>
      </c>
      <c r="E120" s="624">
        <v>40000000</v>
      </c>
      <c r="F120" s="610"/>
      <c r="G120" s="606"/>
    </row>
    <row r="121" spans="1:7" ht="18" customHeight="1" x14ac:dyDescent="0.25">
      <c r="A121" s="612">
        <v>106</v>
      </c>
      <c r="B121" s="619" t="s">
        <v>5495</v>
      </c>
      <c r="C121" s="606" t="s">
        <v>5335</v>
      </c>
      <c r="D121" s="620" t="s">
        <v>5478</v>
      </c>
      <c r="E121" s="624">
        <v>40000000</v>
      </c>
      <c r="F121" s="610"/>
      <c r="G121" s="606"/>
    </row>
    <row r="122" spans="1:7" ht="18" customHeight="1" x14ac:dyDescent="0.25">
      <c r="A122" s="612">
        <v>107</v>
      </c>
      <c r="B122" s="619" t="s">
        <v>5496</v>
      </c>
      <c r="C122" s="606" t="s">
        <v>5335</v>
      </c>
      <c r="D122" s="620" t="s">
        <v>5484</v>
      </c>
      <c r="E122" s="624">
        <v>40000000</v>
      </c>
      <c r="F122" s="610"/>
      <c r="G122" s="606"/>
    </row>
    <row r="123" spans="1:7" ht="18" customHeight="1" x14ac:dyDescent="0.25">
      <c r="A123" s="612">
        <v>108</v>
      </c>
      <c r="B123" s="619" t="s">
        <v>5420</v>
      </c>
      <c r="C123" s="606" t="s">
        <v>5335</v>
      </c>
      <c r="D123" s="620" t="s">
        <v>5490</v>
      </c>
      <c r="E123" s="624">
        <v>40000000</v>
      </c>
      <c r="F123" s="610"/>
      <c r="G123" s="606"/>
    </row>
    <row r="124" spans="1:7" ht="18" customHeight="1" x14ac:dyDescent="0.25">
      <c r="A124" s="612">
        <v>109</v>
      </c>
      <c r="B124" s="619" t="s">
        <v>5497</v>
      </c>
      <c r="C124" s="606" t="s">
        <v>5335</v>
      </c>
      <c r="D124" s="620" t="s">
        <v>5498</v>
      </c>
      <c r="E124" s="624">
        <v>40000000</v>
      </c>
      <c r="F124" s="610"/>
      <c r="G124" s="606"/>
    </row>
    <row r="125" spans="1:7" ht="18" customHeight="1" x14ac:dyDescent="0.25">
      <c r="A125" s="612">
        <v>110</v>
      </c>
      <c r="B125" s="619" t="s">
        <v>5499</v>
      </c>
      <c r="C125" s="606" t="s">
        <v>5335</v>
      </c>
      <c r="D125" s="620" t="s">
        <v>5500</v>
      </c>
      <c r="E125" s="624">
        <v>40000000</v>
      </c>
      <c r="F125" s="610"/>
      <c r="G125" s="606"/>
    </row>
    <row r="126" spans="1:7" ht="18" customHeight="1" x14ac:dyDescent="0.25">
      <c r="A126" s="612">
        <v>111</v>
      </c>
      <c r="B126" s="619" t="s">
        <v>5501</v>
      </c>
      <c r="C126" s="606" t="s">
        <v>5335</v>
      </c>
      <c r="D126" s="620" t="s">
        <v>5482</v>
      </c>
      <c r="E126" s="624">
        <v>40000000</v>
      </c>
      <c r="F126" s="610"/>
      <c r="G126" s="606"/>
    </row>
    <row r="127" spans="1:7" ht="18" customHeight="1" x14ac:dyDescent="0.25">
      <c r="A127" s="612">
        <v>112</v>
      </c>
      <c r="B127" s="619" t="s">
        <v>5502</v>
      </c>
      <c r="C127" s="606" t="s">
        <v>5335</v>
      </c>
      <c r="D127" s="620" t="s">
        <v>5486</v>
      </c>
      <c r="E127" s="624">
        <v>40000000</v>
      </c>
      <c r="F127" s="610"/>
      <c r="G127" s="606"/>
    </row>
    <row r="128" spans="1:7" ht="18" customHeight="1" x14ac:dyDescent="0.25">
      <c r="A128" s="604" t="s">
        <v>1336</v>
      </c>
      <c r="B128" s="622" t="s">
        <v>5503</v>
      </c>
      <c r="C128" s="623"/>
      <c r="D128" s="604"/>
      <c r="E128" s="607">
        <f>SUM(E129:E130)</f>
        <v>80000000</v>
      </c>
      <c r="F128" s="610"/>
      <c r="G128" s="606"/>
    </row>
    <row r="129" spans="1:7" ht="18" customHeight="1" x14ac:dyDescent="0.25">
      <c r="A129" s="612">
        <v>113</v>
      </c>
      <c r="B129" s="625" t="s">
        <v>5504</v>
      </c>
      <c r="C129" s="606" t="s">
        <v>5335</v>
      </c>
      <c r="D129" s="606" t="s">
        <v>5505</v>
      </c>
      <c r="E129" s="624">
        <v>40000000</v>
      </c>
      <c r="F129" s="610"/>
      <c r="G129" s="606"/>
    </row>
    <row r="130" spans="1:7" ht="18" customHeight="1" x14ac:dyDescent="0.25">
      <c r="A130" s="612">
        <v>114</v>
      </c>
      <c r="B130" s="625" t="s">
        <v>5506</v>
      </c>
      <c r="C130" s="606" t="s">
        <v>5335</v>
      </c>
      <c r="D130" s="606" t="s">
        <v>5507</v>
      </c>
      <c r="E130" s="624">
        <v>40000000</v>
      </c>
      <c r="F130" s="610"/>
      <c r="G130" s="606"/>
    </row>
    <row r="131" spans="1:7" ht="18" customHeight="1" x14ac:dyDescent="0.25">
      <c r="A131" s="604" t="s">
        <v>1338</v>
      </c>
      <c r="B131" s="626" t="s">
        <v>5508</v>
      </c>
      <c r="C131" s="623"/>
      <c r="D131" s="604"/>
      <c r="E131" s="607">
        <f>SUM(E132:E165)</f>
        <v>1360000000</v>
      </c>
      <c r="F131" s="610"/>
      <c r="G131" s="606"/>
    </row>
    <row r="132" spans="1:7" ht="18" customHeight="1" x14ac:dyDescent="0.25">
      <c r="A132" s="612">
        <v>115</v>
      </c>
      <c r="B132" s="627" t="s">
        <v>5509</v>
      </c>
      <c r="C132" s="606" t="s">
        <v>1922</v>
      </c>
      <c r="D132" s="606" t="s">
        <v>5510</v>
      </c>
      <c r="E132" s="628">
        <v>40000000</v>
      </c>
      <c r="F132" s="610"/>
      <c r="G132" s="606"/>
    </row>
    <row r="133" spans="1:7" ht="18" customHeight="1" x14ac:dyDescent="0.25">
      <c r="A133" s="612">
        <v>116</v>
      </c>
      <c r="B133" s="627" t="s">
        <v>5511</v>
      </c>
      <c r="C133" s="606" t="s">
        <v>1922</v>
      </c>
      <c r="D133" s="606" t="s">
        <v>5510</v>
      </c>
      <c r="E133" s="628">
        <v>40000000</v>
      </c>
      <c r="F133" s="610"/>
      <c r="G133" s="606"/>
    </row>
    <row r="134" spans="1:7" ht="18" customHeight="1" x14ac:dyDescent="0.25">
      <c r="A134" s="612">
        <v>117</v>
      </c>
      <c r="B134" s="627" t="s">
        <v>5512</v>
      </c>
      <c r="C134" s="606" t="s">
        <v>112</v>
      </c>
      <c r="D134" s="606" t="s">
        <v>5513</v>
      </c>
      <c r="E134" s="628">
        <v>40000000</v>
      </c>
      <c r="F134" s="610"/>
      <c r="G134" s="606"/>
    </row>
    <row r="135" spans="1:7" ht="18" customHeight="1" x14ac:dyDescent="0.25">
      <c r="A135" s="612">
        <v>118</v>
      </c>
      <c r="B135" s="627" t="s">
        <v>5514</v>
      </c>
      <c r="C135" s="606" t="s">
        <v>5335</v>
      </c>
      <c r="D135" s="606" t="s">
        <v>5513</v>
      </c>
      <c r="E135" s="628">
        <v>40000000</v>
      </c>
      <c r="F135" s="610"/>
      <c r="G135" s="606"/>
    </row>
    <row r="136" spans="1:7" ht="18" customHeight="1" x14ac:dyDescent="0.25">
      <c r="A136" s="612">
        <v>119</v>
      </c>
      <c r="B136" s="627" t="s">
        <v>5515</v>
      </c>
      <c r="C136" s="606" t="s">
        <v>1922</v>
      </c>
      <c r="D136" s="606" t="s">
        <v>5516</v>
      </c>
      <c r="E136" s="628">
        <v>40000000</v>
      </c>
      <c r="F136" s="610"/>
      <c r="G136" s="606"/>
    </row>
    <row r="137" spans="1:7" ht="18" customHeight="1" x14ac:dyDescent="0.25">
      <c r="A137" s="612">
        <v>120</v>
      </c>
      <c r="B137" s="627" t="s">
        <v>5517</v>
      </c>
      <c r="C137" s="606" t="s">
        <v>1957</v>
      </c>
      <c r="D137" s="606" t="s">
        <v>5516</v>
      </c>
      <c r="E137" s="628">
        <v>40000000</v>
      </c>
      <c r="F137" s="610"/>
      <c r="G137" s="606"/>
    </row>
    <row r="138" spans="1:7" ht="18" customHeight="1" x14ac:dyDescent="0.25">
      <c r="A138" s="612">
        <v>121</v>
      </c>
      <c r="B138" s="627" t="s">
        <v>5518</v>
      </c>
      <c r="C138" s="606" t="s">
        <v>1924</v>
      </c>
      <c r="D138" s="606" t="s">
        <v>5519</v>
      </c>
      <c r="E138" s="628">
        <v>40000000</v>
      </c>
      <c r="F138" s="610"/>
      <c r="G138" s="606"/>
    </row>
    <row r="139" spans="1:7" ht="18" customHeight="1" x14ac:dyDescent="0.25">
      <c r="A139" s="612">
        <v>122</v>
      </c>
      <c r="B139" s="627" t="s">
        <v>5520</v>
      </c>
      <c r="C139" s="606" t="s">
        <v>1922</v>
      </c>
      <c r="D139" s="606" t="s">
        <v>5521</v>
      </c>
      <c r="E139" s="628">
        <v>40000000</v>
      </c>
      <c r="F139" s="610"/>
      <c r="G139" s="606"/>
    </row>
    <row r="140" spans="1:7" ht="18" customHeight="1" x14ac:dyDescent="0.25">
      <c r="A140" s="612">
        <v>123</v>
      </c>
      <c r="B140" s="627" t="s">
        <v>5522</v>
      </c>
      <c r="C140" s="606" t="s">
        <v>1924</v>
      </c>
      <c r="D140" s="606" t="s">
        <v>5523</v>
      </c>
      <c r="E140" s="628">
        <v>40000000</v>
      </c>
      <c r="F140" s="610"/>
      <c r="G140" s="606"/>
    </row>
    <row r="141" spans="1:7" ht="18" customHeight="1" x14ac:dyDescent="0.25">
      <c r="A141" s="612">
        <v>124</v>
      </c>
      <c r="B141" s="627" t="s">
        <v>5524</v>
      </c>
      <c r="C141" s="606" t="s">
        <v>5335</v>
      </c>
      <c r="D141" s="606" t="s">
        <v>5523</v>
      </c>
      <c r="E141" s="628">
        <v>40000000</v>
      </c>
      <c r="F141" s="610"/>
      <c r="G141" s="606"/>
    </row>
    <row r="142" spans="1:7" ht="18" customHeight="1" x14ac:dyDescent="0.25">
      <c r="A142" s="612">
        <v>125</v>
      </c>
      <c r="B142" s="627" t="s">
        <v>5525</v>
      </c>
      <c r="C142" s="606" t="s">
        <v>5335</v>
      </c>
      <c r="D142" s="606" t="s">
        <v>5526</v>
      </c>
      <c r="E142" s="628">
        <v>40000000</v>
      </c>
      <c r="F142" s="610"/>
      <c r="G142" s="606"/>
    </row>
    <row r="143" spans="1:7" ht="18" customHeight="1" x14ac:dyDescent="0.25">
      <c r="A143" s="612">
        <v>126</v>
      </c>
      <c r="B143" s="627" t="s">
        <v>5527</v>
      </c>
      <c r="C143" s="606" t="s">
        <v>5335</v>
      </c>
      <c r="D143" s="606" t="s">
        <v>5526</v>
      </c>
      <c r="E143" s="628">
        <v>40000000</v>
      </c>
      <c r="F143" s="610"/>
      <c r="G143" s="606"/>
    </row>
    <row r="144" spans="1:7" ht="18" customHeight="1" x14ac:dyDescent="0.25">
      <c r="A144" s="612">
        <v>127</v>
      </c>
      <c r="B144" s="627" t="s">
        <v>5528</v>
      </c>
      <c r="C144" s="606" t="s">
        <v>1957</v>
      </c>
      <c r="D144" s="606" t="s">
        <v>5529</v>
      </c>
      <c r="E144" s="628">
        <v>40000000</v>
      </c>
      <c r="F144" s="610"/>
      <c r="G144" s="606"/>
    </row>
    <row r="145" spans="1:7" ht="18" customHeight="1" x14ac:dyDescent="0.25">
      <c r="A145" s="612">
        <v>128</v>
      </c>
      <c r="B145" s="627" t="s">
        <v>5530</v>
      </c>
      <c r="C145" s="606" t="s">
        <v>5335</v>
      </c>
      <c r="D145" s="606" t="s">
        <v>5531</v>
      </c>
      <c r="E145" s="628">
        <v>40000000</v>
      </c>
      <c r="F145" s="610"/>
      <c r="G145" s="606"/>
    </row>
    <row r="146" spans="1:7" ht="18" customHeight="1" x14ac:dyDescent="0.25">
      <c r="A146" s="612">
        <v>129</v>
      </c>
      <c r="B146" s="627" t="s">
        <v>5532</v>
      </c>
      <c r="C146" s="606" t="s">
        <v>1957</v>
      </c>
      <c r="D146" s="606" t="s">
        <v>5533</v>
      </c>
      <c r="E146" s="628">
        <v>40000000</v>
      </c>
      <c r="F146" s="610"/>
      <c r="G146" s="606"/>
    </row>
    <row r="147" spans="1:7" ht="18" customHeight="1" x14ac:dyDescent="0.25">
      <c r="A147" s="612">
        <v>130</v>
      </c>
      <c r="B147" s="627" t="s">
        <v>5534</v>
      </c>
      <c r="C147" s="606" t="s">
        <v>1957</v>
      </c>
      <c r="D147" s="606" t="s">
        <v>5535</v>
      </c>
      <c r="E147" s="628">
        <v>40000000</v>
      </c>
      <c r="F147" s="610"/>
      <c r="G147" s="606"/>
    </row>
    <row r="148" spans="1:7" ht="18" customHeight="1" x14ac:dyDescent="0.25">
      <c r="A148" s="612">
        <v>131</v>
      </c>
      <c r="B148" s="627" t="s">
        <v>5536</v>
      </c>
      <c r="C148" s="606" t="s">
        <v>1922</v>
      </c>
      <c r="D148" s="606" t="s">
        <v>5535</v>
      </c>
      <c r="E148" s="628">
        <v>40000000</v>
      </c>
      <c r="F148" s="610"/>
      <c r="G148" s="606"/>
    </row>
    <row r="149" spans="1:7" ht="18" customHeight="1" x14ac:dyDescent="0.25">
      <c r="A149" s="612">
        <v>132</v>
      </c>
      <c r="B149" s="627" t="s">
        <v>5537</v>
      </c>
      <c r="C149" s="606" t="s">
        <v>1924</v>
      </c>
      <c r="D149" s="606" t="s">
        <v>5513</v>
      </c>
      <c r="E149" s="628">
        <v>40000000</v>
      </c>
      <c r="F149" s="610"/>
      <c r="G149" s="606"/>
    </row>
    <row r="150" spans="1:7" ht="18" customHeight="1" x14ac:dyDescent="0.25">
      <c r="A150" s="612">
        <v>133</v>
      </c>
      <c r="B150" s="627" t="s">
        <v>5538</v>
      </c>
      <c r="C150" s="606" t="s">
        <v>5335</v>
      </c>
      <c r="D150" s="606" t="s">
        <v>5516</v>
      </c>
      <c r="E150" s="628">
        <v>40000000</v>
      </c>
      <c r="F150" s="610"/>
      <c r="G150" s="606"/>
    </row>
    <row r="151" spans="1:7" ht="18" customHeight="1" x14ac:dyDescent="0.25">
      <c r="A151" s="612">
        <v>134</v>
      </c>
      <c r="B151" s="627" t="s">
        <v>5539</v>
      </c>
      <c r="C151" s="606" t="s">
        <v>5335</v>
      </c>
      <c r="D151" s="606" t="s">
        <v>5519</v>
      </c>
      <c r="E151" s="628">
        <v>40000000</v>
      </c>
      <c r="F151" s="610"/>
      <c r="G151" s="606"/>
    </row>
    <row r="152" spans="1:7" ht="18" customHeight="1" x14ac:dyDescent="0.25">
      <c r="A152" s="612">
        <v>135</v>
      </c>
      <c r="B152" s="627" t="s">
        <v>5540</v>
      </c>
      <c r="C152" s="606" t="s">
        <v>5335</v>
      </c>
      <c r="D152" s="606" t="s">
        <v>5521</v>
      </c>
      <c r="E152" s="628">
        <v>40000000</v>
      </c>
      <c r="F152" s="610"/>
      <c r="G152" s="606"/>
    </row>
    <row r="153" spans="1:7" ht="18" customHeight="1" x14ac:dyDescent="0.25">
      <c r="A153" s="612">
        <v>136</v>
      </c>
      <c r="B153" s="627" t="s">
        <v>5541</v>
      </c>
      <c r="C153" s="606" t="s">
        <v>1924</v>
      </c>
      <c r="D153" s="606" t="s">
        <v>5523</v>
      </c>
      <c r="E153" s="628">
        <v>40000000</v>
      </c>
      <c r="F153" s="610"/>
      <c r="G153" s="606"/>
    </row>
    <row r="154" spans="1:7" ht="18" customHeight="1" x14ac:dyDescent="0.25">
      <c r="A154" s="612">
        <v>137</v>
      </c>
      <c r="B154" s="627" t="s">
        <v>5542</v>
      </c>
      <c r="C154" s="606" t="s">
        <v>5335</v>
      </c>
      <c r="D154" s="606" t="s">
        <v>5526</v>
      </c>
      <c r="E154" s="628">
        <v>40000000</v>
      </c>
      <c r="F154" s="610"/>
      <c r="G154" s="606"/>
    </row>
    <row r="155" spans="1:7" ht="18" customHeight="1" x14ac:dyDescent="0.25">
      <c r="A155" s="612">
        <v>138</v>
      </c>
      <c r="B155" s="627" t="s">
        <v>5543</v>
      </c>
      <c r="C155" s="606" t="s">
        <v>5335</v>
      </c>
      <c r="D155" s="606" t="s">
        <v>5529</v>
      </c>
      <c r="E155" s="628">
        <v>40000000</v>
      </c>
      <c r="F155" s="610"/>
      <c r="G155" s="606"/>
    </row>
    <row r="156" spans="1:7" ht="18" customHeight="1" x14ac:dyDescent="0.25">
      <c r="A156" s="612">
        <v>139</v>
      </c>
      <c r="B156" s="627" t="s">
        <v>5544</v>
      </c>
      <c r="C156" s="606" t="s">
        <v>5335</v>
      </c>
      <c r="D156" s="606" t="s">
        <v>5529</v>
      </c>
      <c r="E156" s="628">
        <v>40000000</v>
      </c>
      <c r="F156" s="610"/>
      <c r="G156" s="606"/>
    </row>
    <row r="157" spans="1:7" ht="18" customHeight="1" x14ac:dyDescent="0.25">
      <c r="A157" s="612">
        <v>140</v>
      </c>
      <c r="B157" s="627" t="s">
        <v>5545</v>
      </c>
      <c r="C157" s="606" t="s">
        <v>5335</v>
      </c>
      <c r="D157" s="606" t="s">
        <v>5531</v>
      </c>
      <c r="E157" s="628">
        <v>40000000</v>
      </c>
      <c r="F157" s="610"/>
      <c r="G157" s="606"/>
    </row>
    <row r="158" spans="1:7" ht="18" customHeight="1" x14ac:dyDescent="0.25">
      <c r="A158" s="612">
        <v>141</v>
      </c>
      <c r="B158" s="627" t="s">
        <v>5546</v>
      </c>
      <c r="C158" s="606" t="s">
        <v>5547</v>
      </c>
      <c r="D158" s="606" t="s">
        <v>5548</v>
      </c>
      <c r="E158" s="628">
        <v>40000000</v>
      </c>
      <c r="F158" s="610"/>
      <c r="G158" s="606"/>
    </row>
    <row r="159" spans="1:7" ht="18" customHeight="1" x14ac:dyDescent="0.25">
      <c r="A159" s="612">
        <v>142</v>
      </c>
      <c r="B159" s="627" t="s">
        <v>5549</v>
      </c>
      <c r="C159" s="606" t="s">
        <v>1957</v>
      </c>
      <c r="D159" s="606" t="s">
        <v>5550</v>
      </c>
      <c r="E159" s="628">
        <v>40000000</v>
      </c>
      <c r="F159" s="610"/>
      <c r="G159" s="606"/>
    </row>
    <row r="160" spans="1:7" ht="18" customHeight="1" x14ac:dyDescent="0.25">
      <c r="A160" s="612">
        <v>143</v>
      </c>
      <c r="B160" s="627" t="s">
        <v>5551</v>
      </c>
      <c r="C160" s="606" t="s">
        <v>5335</v>
      </c>
      <c r="D160" s="606" t="s">
        <v>5513</v>
      </c>
      <c r="E160" s="628">
        <v>40000000</v>
      </c>
      <c r="F160" s="610"/>
      <c r="G160" s="606"/>
    </row>
    <row r="161" spans="1:7" ht="18" customHeight="1" x14ac:dyDescent="0.25">
      <c r="A161" s="612">
        <v>144</v>
      </c>
      <c r="B161" s="627" t="s">
        <v>5552</v>
      </c>
      <c r="C161" s="606" t="s">
        <v>5335</v>
      </c>
      <c r="D161" s="606" t="s">
        <v>5513</v>
      </c>
      <c r="E161" s="628">
        <v>40000000</v>
      </c>
      <c r="F161" s="610"/>
      <c r="G161" s="606"/>
    </row>
    <row r="162" spans="1:7" ht="18" customHeight="1" x14ac:dyDescent="0.25">
      <c r="A162" s="612">
        <v>145</v>
      </c>
      <c r="B162" s="627" t="s">
        <v>5553</v>
      </c>
      <c r="C162" s="606" t="s">
        <v>5335</v>
      </c>
      <c r="D162" s="606" t="s">
        <v>5523</v>
      </c>
      <c r="E162" s="628">
        <v>40000000</v>
      </c>
      <c r="F162" s="610"/>
      <c r="G162" s="606"/>
    </row>
    <row r="163" spans="1:7" ht="18" customHeight="1" x14ac:dyDescent="0.25">
      <c r="A163" s="612">
        <v>146</v>
      </c>
      <c r="B163" s="627" t="s">
        <v>5554</v>
      </c>
      <c r="C163" s="606" t="s">
        <v>5335</v>
      </c>
      <c r="D163" s="606" t="s">
        <v>5523</v>
      </c>
      <c r="E163" s="628">
        <v>40000000</v>
      </c>
      <c r="F163" s="610"/>
      <c r="G163" s="606"/>
    </row>
    <row r="164" spans="1:7" ht="18" customHeight="1" x14ac:dyDescent="0.25">
      <c r="A164" s="612">
        <v>147</v>
      </c>
      <c r="B164" s="627" t="s">
        <v>5555</v>
      </c>
      <c r="C164" s="606" t="s">
        <v>5335</v>
      </c>
      <c r="D164" s="606" t="s">
        <v>5526</v>
      </c>
      <c r="E164" s="628">
        <v>40000000</v>
      </c>
      <c r="F164" s="610"/>
      <c r="G164" s="606"/>
    </row>
    <row r="165" spans="1:7" ht="18" customHeight="1" x14ac:dyDescent="0.25">
      <c r="A165" s="612">
        <v>148</v>
      </c>
      <c r="B165" s="627" t="s">
        <v>5556</v>
      </c>
      <c r="C165" s="606" t="s">
        <v>5335</v>
      </c>
      <c r="D165" s="606" t="s">
        <v>5531</v>
      </c>
      <c r="E165" s="628">
        <v>40000000</v>
      </c>
      <c r="F165" s="610"/>
      <c r="G165" s="606"/>
    </row>
    <row r="166" spans="1:7" ht="18" customHeight="1" x14ac:dyDescent="0.25">
      <c r="A166" s="604" t="s">
        <v>1340</v>
      </c>
      <c r="B166" s="629" t="s">
        <v>5557</v>
      </c>
      <c r="C166" s="606"/>
      <c r="D166" s="604"/>
      <c r="E166" s="607">
        <f>SUM(E167:E176)</f>
        <v>400000000</v>
      </c>
      <c r="F166" s="610"/>
      <c r="G166" s="606"/>
    </row>
    <row r="167" spans="1:7" ht="18" customHeight="1" x14ac:dyDescent="0.25">
      <c r="A167" s="612">
        <v>149</v>
      </c>
      <c r="B167" s="625" t="s">
        <v>5558</v>
      </c>
      <c r="C167" s="606" t="s">
        <v>5335</v>
      </c>
      <c r="D167" s="630" t="s">
        <v>5559</v>
      </c>
      <c r="E167" s="628">
        <v>40000000</v>
      </c>
      <c r="F167" s="610"/>
      <c r="G167" s="606"/>
    </row>
    <row r="168" spans="1:7" ht="18" customHeight="1" x14ac:dyDescent="0.25">
      <c r="A168" s="612">
        <v>150</v>
      </c>
      <c r="B168" s="625" t="s">
        <v>5560</v>
      </c>
      <c r="C168" s="606" t="s">
        <v>5335</v>
      </c>
      <c r="D168" s="630" t="s">
        <v>5559</v>
      </c>
      <c r="E168" s="628">
        <v>40000000</v>
      </c>
      <c r="F168" s="610"/>
      <c r="G168" s="606"/>
    </row>
    <row r="169" spans="1:7" ht="18" customHeight="1" x14ac:dyDescent="0.25">
      <c r="A169" s="612">
        <v>151</v>
      </c>
      <c r="B169" s="625" t="s">
        <v>5561</v>
      </c>
      <c r="C169" s="606" t="s">
        <v>5335</v>
      </c>
      <c r="D169" s="630" t="s">
        <v>5562</v>
      </c>
      <c r="E169" s="628">
        <v>40000000</v>
      </c>
      <c r="F169" s="610"/>
      <c r="G169" s="606"/>
    </row>
    <row r="170" spans="1:7" ht="18" customHeight="1" x14ac:dyDescent="0.25">
      <c r="A170" s="612">
        <v>152</v>
      </c>
      <c r="B170" s="625" t="s">
        <v>5563</v>
      </c>
      <c r="C170" s="606" t="s">
        <v>1924</v>
      </c>
      <c r="D170" s="630" t="s">
        <v>5562</v>
      </c>
      <c r="E170" s="628">
        <v>40000000</v>
      </c>
      <c r="F170" s="610"/>
      <c r="G170" s="606"/>
    </row>
    <row r="171" spans="1:7" ht="18" customHeight="1" x14ac:dyDescent="0.25">
      <c r="A171" s="612">
        <v>153</v>
      </c>
      <c r="B171" s="625" t="s">
        <v>5564</v>
      </c>
      <c r="C171" s="606" t="s">
        <v>5335</v>
      </c>
      <c r="D171" s="630" t="s">
        <v>5562</v>
      </c>
      <c r="E171" s="628">
        <v>40000000</v>
      </c>
      <c r="F171" s="610"/>
      <c r="G171" s="606"/>
    </row>
    <row r="172" spans="1:7" ht="18" customHeight="1" x14ac:dyDescent="0.25">
      <c r="A172" s="612">
        <v>154</v>
      </c>
      <c r="B172" s="625" t="s">
        <v>5565</v>
      </c>
      <c r="C172" s="606" t="s">
        <v>1957</v>
      </c>
      <c r="D172" s="630" t="s">
        <v>5566</v>
      </c>
      <c r="E172" s="628">
        <v>40000000</v>
      </c>
      <c r="F172" s="610"/>
      <c r="G172" s="606"/>
    </row>
    <row r="173" spans="1:7" ht="18" customHeight="1" x14ac:dyDescent="0.25">
      <c r="A173" s="612">
        <v>155</v>
      </c>
      <c r="B173" s="625" t="s">
        <v>5567</v>
      </c>
      <c r="C173" s="606" t="s">
        <v>1924</v>
      </c>
      <c r="D173" s="630" t="s">
        <v>5566</v>
      </c>
      <c r="E173" s="628">
        <v>40000000</v>
      </c>
      <c r="F173" s="610"/>
      <c r="G173" s="606"/>
    </row>
    <row r="174" spans="1:7" ht="18" customHeight="1" x14ac:dyDescent="0.25">
      <c r="A174" s="612">
        <v>156</v>
      </c>
      <c r="B174" s="625" t="s">
        <v>5568</v>
      </c>
      <c r="C174" s="606" t="s">
        <v>5335</v>
      </c>
      <c r="D174" s="630" t="s">
        <v>5559</v>
      </c>
      <c r="E174" s="628">
        <v>40000000</v>
      </c>
      <c r="F174" s="610"/>
      <c r="G174" s="606"/>
    </row>
    <row r="175" spans="1:7" ht="18" customHeight="1" x14ac:dyDescent="0.25">
      <c r="A175" s="612">
        <v>157</v>
      </c>
      <c r="B175" s="625" t="s">
        <v>5569</v>
      </c>
      <c r="C175" s="606" t="s">
        <v>1922</v>
      </c>
      <c r="D175" s="630" t="s">
        <v>5559</v>
      </c>
      <c r="E175" s="628">
        <v>40000000</v>
      </c>
      <c r="F175" s="610"/>
      <c r="G175" s="606"/>
    </row>
    <row r="176" spans="1:7" ht="18" customHeight="1" x14ac:dyDescent="0.25">
      <c r="A176" s="612">
        <v>158</v>
      </c>
      <c r="B176" s="625" t="s">
        <v>5570</v>
      </c>
      <c r="C176" s="606" t="s">
        <v>1922</v>
      </c>
      <c r="D176" s="630" t="s">
        <v>5571</v>
      </c>
      <c r="E176" s="628">
        <v>40000000</v>
      </c>
      <c r="F176" s="610"/>
      <c r="G176" s="606"/>
    </row>
    <row r="177" spans="1:7" ht="18" customHeight="1" x14ac:dyDescent="0.25">
      <c r="A177" s="604" t="s">
        <v>1342</v>
      </c>
      <c r="B177" s="629" t="s">
        <v>5572</v>
      </c>
      <c r="C177" s="606"/>
      <c r="D177" s="606"/>
      <c r="E177" s="607">
        <f>SUM(E178:E181)</f>
        <v>160000000</v>
      </c>
      <c r="F177" s="610"/>
      <c r="G177" s="606"/>
    </row>
    <row r="178" spans="1:7" ht="18" customHeight="1" x14ac:dyDescent="0.25">
      <c r="A178" s="612">
        <v>159</v>
      </c>
      <c r="B178" s="631" t="s">
        <v>5573</v>
      </c>
      <c r="C178" s="606" t="s">
        <v>1924</v>
      </c>
      <c r="D178" s="632" t="s">
        <v>5574</v>
      </c>
      <c r="E178" s="633">
        <v>40000000</v>
      </c>
      <c r="F178" s="610"/>
      <c r="G178" s="606"/>
    </row>
    <row r="179" spans="1:7" ht="18" customHeight="1" x14ac:dyDescent="0.25">
      <c r="A179" s="612">
        <v>160</v>
      </c>
      <c r="B179" s="631" t="s">
        <v>5575</v>
      </c>
      <c r="C179" s="606" t="s">
        <v>5335</v>
      </c>
      <c r="D179" s="632" t="s">
        <v>5576</v>
      </c>
      <c r="E179" s="633">
        <v>40000000</v>
      </c>
      <c r="F179" s="610"/>
      <c r="G179" s="606"/>
    </row>
    <row r="180" spans="1:7" ht="18" customHeight="1" x14ac:dyDescent="0.25">
      <c r="A180" s="612">
        <v>161</v>
      </c>
      <c r="B180" s="631" t="s">
        <v>5577</v>
      </c>
      <c r="C180" s="606" t="s">
        <v>1924</v>
      </c>
      <c r="D180" s="632" t="s">
        <v>5578</v>
      </c>
      <c r="E180" s="633">
        <v>40000000</v>
      </c>
      <c r="F180" s="610"/>
      <c r="G180" s="606"/>
    </row>
    <row r="181" spans="1:7" ht="18" customHeight="1" x14ac:dyDescent="0.25">
      <c r="A181" s="612">
        <v>162</v>
      </c>
      <c r="B181" s="631" t="s">
        <v>5579</v>
      </c>
      <c r="C181" s="606" t="s">
        <v>5335</v>
      </c>
      <c r="D181" s="632" t="s">
        <v>5578</v>
      </c>
      <c r="E181" s="633">
        <v>40000000</v>
      </c>
      <c r="F181" s="610"/>
      <c r="G181" s="606"/>
    </row>
    <row r="182" spans="1:7" ht="18" customHeight="1" x14ac:dyDescent="0.25">
      <c r="A182" s="604" t="s">
        <v>1344</v>
      </c>
      <c r="B182" s="605" t="s">
        <v>5580</v>
      </c>
      <c r="C182" s="606"/>
      <c r="D182" s="604"/>
      <c r="E182" s="607">
        <f>SUM(E183)</f>
        <v>40000000</v>
      </c>
      <c r="F182" s="610"/>
      <c r="G182" s="606"/>
    </row>
    <row r="183" spans="1:7" ht="18" customHeight="1" x14ac:dyDescent="0.25">
      <c r="A183" s="612">
        <v>163</v>
      </c>
      <c r="B183" s="634" t="s">
        <v>5581</v>
      </c>
      <c r="C183" s="606" t="s">
        <v>5335</v>
      </c>
      <c r="D183" s="612" t="s">
        <v>5582</v>
      </c>
      <c r="E183" s="633">
        <v>40000000</v>
      </c>
      <c r="F183" s="610"/>
      <c r="G183" s="606"/>
    </row>
    <row r="184" spans="1:7" ht="18" customHeight="1" x14ac:dyDescent="0.25">
      <c r="A184" s="604" t="s">
        <v>1346</v>
      </c>
      <c r="B184" s="635" t="s">
        <v>5583</v>
      </c>
      <c r="C184" s="606"/>
      <c r="D184" s="604"/>
      <c r="E184" s="607">
        <f>SUM(E185:E186)</f>
        <v>80000000</v>
      </c>
      <c r="F184" s="610"/>
      <c r="G184" s="606"/>
    </row>
    <row r="185" spans="1:7" ht="18" customHeight="1" x14ac:dyDescent="0.25">
      <c r="A185" s="606">
        <v>164</v>
      </c>
      <c r="B185" s="636" t="s">
        <v>5584</v>
      </c>
      <c r="C185" s="606" t="s">
        <v>5335</v>
      </c>
      <c r="D185" s="637" t="s">
        <v>5585</v>
      </c>
      <c r="E185" s="614">
        <v>40000000</v>
      </c>
      <c r="F185" s="610"/>
      <c r="G185" s="606"/>
    </row>
    <row r="186" spans="1:7" ht="18" customHeight="1" x14ac:dyDescent="0.25">
      <c r="A186" s="606">
        <v>165</v>
      </c>
      <c r="B186" s="636" t="s">
        <v>3931</v>
      </c>
      <c r="C186" s="606" t="s">
        <v>5335</v>
      </c>
      <c r="D186" s="637" t="s">
        <v>5586</v>
      </c>
      <c r="E186" s="614">
        <v>40000000</v>
      </c>
      <c r="F186" s="610"/>
      <c r="G186" s="606"/>
    </row>
    <row r="187" spans="1:7" ht="18" customHeight="1" x14ac:dyDescent="0.25">
      <c r="A187" s="638" t="s">
        <v>1348</v>
      </c>
      <c r="B187" s="639" t="s">
        <v>5587</v>
      </c>
      <c r="C187" s="606"/>
      <c r="D187" s="640"/>
      <c r="E187" s="607">
        <f>E188+E189+E190</f>
        <v>120000000</v>
      </c>
      <c r="F187" s="610"/>
      <c r="G187" s="606"/>
    </row>
    <row r="188" spans="1:7" ht="18" customHeight="1" x14ac:dyDescent="0.25">
      <c r="A188" s="606">
        <v>166</v>
      </c>
      <c r="B188" s="641" t="s">
        <v>5588</v>
      </c>
      <c r="C188" s="606" t="s">
        <v>5335</v>
      </c>
      <c r="D188" s="606" t="s">
        <v>5589</v>
      </c>
      <c r="E188" s="633">
        <v>40000000</v>
      </c>
      <c r="F188" s="610"/>
      <c r="G188" s="606"/>
    </row>
    <row r="189" spans="1:7" ht="18" customHeight="1" x14ac:dyDescent="0.25">
      <c r="A189" s="642">
        <v>167</v>
      </c>
      <c r="B189" s="627" t="s">
        <v>5590</v>
      </c>
      <c r="C189" s="606" t="s">
        <v>5335</v>
      </c>
      <c r="D189" s="606" t="s">
        <v>5589</v>
      </c>
      <c r="E189" s="633">
        <v>40000000</v>
      </c>
      <c r="F189" s="610"/>
      <c r="G189" s="606"/>
    </row>
    <row r="190" spans="1:7" ht="18" customHeight="1" x14ac:dyDescent="0.25">
      <c r="A190" s="642">
        <v>168</v>
      </c>
      <c r="B190" s="613" t="s">
        <v>5591</v>
      </c>
      <c r="C190" s="606" t="s">
        <v>5335</v>
      </c>
      <c r="D190" s="606" t="s">
        <v>5592</v>
      </c>
      <c r="E190" s="633">
        <v>40000000</v>
      </c>
      <c r="F190" s="610"/>
      <c r="G190" s="606"/>
    </row>
    <row r="191" spans="1:7" ht="18" customHeight="1" x14ac:dyDescent="0.25">
      <c r="A191" s="604" t="s">
        <v>1350</v>
      </c>
      <c r="B191" s="629" t="s">
        <v>5593</v>
      </c>
      <c r="C191" s="606"/>
      <c r="D191" s="604"/>
      <c r="E191" s="607">
        <f>SUM(E192:E202)</f>
        <v>440000000</v>
      </c>
      <c r="F191" s="610"/>
      <c r="G191" s="606"/>
    </row>
    <row r="192" spans="1:7" ht="18" customHeight="1" x14ac:dyDescent="0.25">
      <c r="A192" s="606">
        <v>169</v>
      </c>
      <c r="B192" s="613" t="s">
        <v>5594</v>
      </c>
      <c r="C192" s="606" t="s">
        <v>5335</v>
      </c>
      <c r="D192" s="637" t="s">
        <v>5595</v>
      </c>
      <c r="E192" s="633">
        <v>40000000</v>
      </c>
      <c r="F192" s="610"/>
      <c r="G192" s="606"/>
    </row>
    <row r="193" spans="1:7" ht="18" customHeight="1" x14ac:dyDescent="0.25">
      <c r="A193" s="606">
        <v>170</v>
      </c>
      <c r="B193" s="613" t="s">
        <v>5596</v>
      </c>
      <c r="C193" s="606" t="s">
        <v>5335</v>
      </c>
      <c r="D193" s="637" t="s">
        <v>5595</v>
      </c>
      <c r="E193" s="633">
        <v>40000000</v>
      </c>
      <c r="F193" s="610"/>
      <c r="G193" s="606"/>
    </row>
    <row r="194" spans="1:7" ht="18" customHeight="1" x14ac:dyDescent="0.25">
      <c r="A194" s="606">
        <v>171</v>
      </c>
      <c r="B194" s="613" t="s">
        <v>5597</v>
      </c>
      <c r="C194" s="606" t="s">
        <v>5335</v>
      </c>
      <c r="D194" s="637" t="s">
        <v>5598</v>
      </c>
      <c r="E194" s="633">
        <v>40000000</v>
      </c>
      <c r="F194" s="610"/>
      <c r="G194" s="606"/>
    </row>
    <row r="195" spans="1:7" ht="18" customHeight="1" x14ac:dyDescent="0.25">
      <c r="A195" s="606">
        <v>172</v>
      </c>
      <c r="B195" s="613" t="s">
        <v>5599</v>
      </c>
      <c r="C195" s="606" t="s">
        <v>5335</v>
      </c>
      <c r="D195" s="637" t="s">
        <v>5600</v>
      </c>
      <c r="E195" s="633">
        <v>40000000</v>
      </c>
      <c r="F195" s="610"/>
      <c r="G195" s="606"/>
    </row>
    <row r="196" spans="1:7" ht="18" customHeight="1" x14ac:dyDescent="0.25">
      <c r="A196" s="606">
        <v>173</v>
      </c>
      <c r="B196" s="613" t="s">
        <v>3563</v>
      </c>
      <c r="C196" s="606" t="s">
        <v>5335</v>
      </c>
      <c r="D196" s="637" t="s">
        <v>5601</v>
      </c>
      <c r="E196" s="633">
        <v>40000000</v>
      </c>
      <c r="F196" s="610"/>
      <c r="G196" s="606"/>
    </row>
    <row r="197" spans="1:7" ht="18" customHeight="1" x14ac:dyDescent="0.25">
      <c r="A197" s="606">
        <v>174</v>
      </c>
      <c r="B197" s="613" t="s">
        <v>5602</v>
      </c>
      <c r="C197" s="606" t="s">
        <v>5335</v>
      </c>
      <c r="D197" s="637" t="s">
        <v>5601</v>
      </c>
      <c r="E197" s="633">
        <v>40000000</v>
      </c>
      <c r="F197" s="610"/>
      <c r="G197" s="606"/>
    </row>
    <row r="198" spans="1:7" ht="18" customHeight="1" x14ac:dyDescent="0.25">
      <c r="A198" s="606">
        <v>175</v>
      </c>
      <c r="B198" s="613" t="s">
        <v>5603</v>
      </c>
      <c r="C198" s="606" t="s">
        <v>1957</v>
      </c>
      <c r="D198" s="637" t="s">
        <v>5595</v>
      </c>
      <c r="E198" s="633">
        <v>40000000</v>
      </c>
      <c r="F198" s="610"/>
      <c r="G198" s="606"/>
    </row>
    <row r="199" spans="1:7" ht="18" customHeight="1" x14ac:dyDescent="0.25">
      <c r="A199" s="606">
        <v>176</v>
      </c>
      <c r="B199" s="613" t="s">
        <v>5604</v>
      </c>
      <c r="C199" s="606" t="s">
        <v>1924</v>
      </c>
      <c r="D199" s="637" t="s">
        <v>5605</v>
      </c>
      <c r="E199" s="633">
        <v>40000000</v>
      </c>
      <c r="F199" s="610"/>
      <c r="G199" s="606"/>
    </row>
    <row r="200" spans="1:7" ht="18" customHeight="1" x14ac:dyDescent="0.25">
      <c r="A200" s="606">
        <v>177</v>
      </c>
      <c r="B200" s="613" t="s">
        <v>5606</v>
      </c>
      <c r="C200" s="606" t="s">
        <v>1957</v>
      </c>
      <c r="D200" s="637" t="s">
        <v>5600</v>
      </c>
      <c r="E200" s="633">
        <v>40000000</v>
      </c>
      <c r="F200" s="610"/>
      <c r="G200" s="606"/>
    </row>
    <row r="201" spans="1:7" ht="18" customHeight="1" x14ac:dyDescent="0.25">
      <c r="A201" s="606">
        <v>178</v>
      </c>
      <c r="B201" s="613" t="s">
        <v>5607</v>
      </c>
      <c r="C201" s="606" t="s">
        <v>1957</v>
      </c>
      <c r="D201" s="637" t="s">
        <v>5595</v>
      </c>
      <c r="E201" s="633">
        <v>40000000</v>
      </c>
      <c r="F201" s="610"/>
      <c r="G201" s="606"/>
    </row>
    <row r="202" spans="1:7" ht="18" customHeight="1" x14ac:dyDescent="0.25">
      <c r="A202" s="606">
        <v>179</v>
      </c>
      <c r="B202" s="613" t="s">
        <v>5608</v>
      </c>
      <c r="C202" s="606" t="s">
        <v>5335</v>
      </c>
      <c r="D202" s="637" t="s">
        <v>5601</v>
      </c>
      <c r="E202" s="633">
        <v>40000000</v>
      </c>
      <c r="F202" s="610"/>
      <c r="G202" s="606"/>
    </row>
    <row r="203" spans="1:7" ht="18" customHeight="1" x14ac:dyDescent="0.25">
      <c r="A203" s="604" t="s">
        <v>1352</v>
      </c>
      <c r="B203" s="629" t="s">
        <v>5609</v>
      </c>
      <c r="C203" s="606"/>
      <c r="D203" s="604"/>
      <c r="E203" s="607">
        <f>SUM(E204:E233)</f>
        <v>1200000000</v>
      </c>
      <c r="F203" s="610"/>
      <c r="G203" s="606"/>
    </row>
    <row r="204" spans="1:7" ht="18" customHeight="1" x14ac:dyDescent="0.25">
      <c r="A204" s="606">
        <v>180</v>
      </c>
      <c r="B204" s="625" t="s">
        <v>2107</v>
      </c>
      <c r="C204" s="606" t="s">
        <v>1957</v>
      </c>
      <c r="D204" s="606" t="s">
        <v>5610</v>
      </c>
      <c r="E204" s="633">
        <v>40000000</v>
      </c>
      <c r="F204" s="610"/>
      <c r="G204" s="606"/>
    </row>
    <row r="205" spans="1:7" ht="18" customHeight="1" x14ac:dyDescent="0.25">
      <c r="A205" s="606">
        <v>181</v>
      </c>
      <c r="B205" s="625" t="s">
        <v>5611</v>
      </c>
      <c r="C205" s="606" t="s">
        <v>5335</v>
      </c>
      <c r="D205" s="606" t="s">
        <v>5612</v>
      </c>
      <c r="E205" s="633">
        <v>40000000</v>
      </c>
      <c r="F205" s="610"/>
      <c r="G205" s="606"/>
    </row>
    <row r="206" spans="1:7" ht="18" customHeight="1" x14ac:dyDescent="0.25">
      <c r="A206" s="606">
        <v>182</v>
      </c>
      <c r="B206" s="625" t="s">
        <v>5613</v>
      </c>
      <c r="C206" s="606" t="s">
        <v>5335</v>
      </c>
      <c r="D206" s="606" t="s">
        <v>5614</v>
      </c>
      <c r="E206" s="633">
        <v>40000000</v>
      </c>
      <c r="F206" s="610"/>
      <c r="G206" s="606"/>
    </row>
    <row r="207" spans="1:7" ht="18" customHeight="1" x14ac:dyDescent="0.25">
      <c r="A207" s="606">
        <v>183</v>
      </c>
      <c r="B207" s="625" t="s">
        <v>5615</v>
      </c>
      <c r="C207" s="606" t="s">
        <v>5335</v>
      </c>
      <c r="D207" s="606" t="s">
        <v>5616</v>
      </c>
      <c r="E207" s="633">
        <v>40000000</v>
      </c>
      <c r="F207" s="610"/>
      <c r="G207" s="606"/>
    </row>
    <row r="208" spans="1:7" ht="18" customHeight="1" x14ac:dyDescent="0.25">
      <c r="A208" s="606">
        <v>184</v>
      </c>
      <c r="B208" s="625" t="s">
        <v>5617</v>
      </c>
      <c r="C208" s="606" t="s">
        <v>5335</v>
      </c>
      <c r="D208" s="606" t="s">
        <v>5618</v>
      </c>
      <c r="E208" s="633">
        <v>40000000</v>
      </c>
      <c r="F208" s="610"/>
      <c r="G208" s="606"/>
    </row>
    <row r="209" spans="1:7" ht="18" customHeight="1" x14ac:dyDescent="0.25">
      <c r="A209" s="606">
        <v>185</v>
      </c>
      <c r="B209" s="625" t="s">
        <v>5619</v>
      </c>
      <c r="C209" s="606" t="s">
        <v>1957</v>
      </c>
      <c r="D209" s="606" t="s">
        <v>5616</v>
      </c>
      <c r="E209" s="633">
        <v>40000000</v>
      </c>
      <c r="F209" s="610"/>
      <c r="G209" s="606"/>
    </row>
    <row r="210" spans="1:7" ht="18" customHeight="1" x14ac:dyDescent="0.25">
      <c r="A210" s="606">
        <v>186</v>
      </c>
      <c r="B210" s="625" t="s">
        <v>5620</v>
      </c>
      <c r="C210" s="606" t="s">
        <v>5335</v>
      </c>
      <c r="D210" s="606" t="s">
        <v>5616</v>
      </c>
      <c r="E210" s="633">
        <v>40000000</v>
      </c>
      <c r="F210" s="610"/>
      <c r="G210" s="606"/>
    </row>
    <row r="211" spans="1:7" ht="18" customHeight="1" x14ac:dyDescent="0.25">
      <c r="A211" s="606">
        <v>187</v>
      </c>
      <c r="B211" s="625" t="s">
        <v>5621</v>
      </c>
      <c r="C211" s="606" t="s">
        <v>5335</v>
      </c>
      <c r="D211" s="606" t="s">
        <v>5622</v>
      </c>
      <c r="E211" s="633">
        <v>40000000</v>
      </c>
      <c r="F211" s="610"/>
      <c r="G211" s="606"/>
    </row>
    <row r="212" spans="1:7" ht="18" customHeight="1" x14ac:dyDescent="0.25">
      <c r="A212" s="606">
        <v>188</v>
      </c>
      <c r="B212" s="625" t="s">
        <v>5623</v>
      </c>
      <c r="C212" s="606" t="s">
        <v>5335</v>
      </c>
      <c r="D212" s="606" t="s">
        <v>5624</v>
      </c>
      <c r="E212" s="633">
        <v>40000000</v>
      </c>
      <c r="F212" s="610"/>
      <c r="G212" s="606"/>
    </row>
    <row r="213" spans="1:7" ht="18" customHeight="1" x14ac:dyDescent="0.25">
      <c r="A213" s="606">
        <v>189</v>
      </c>
      <c r="B213" s="625" t="s">
        <v>5625</v>
      </c>
      <c r="C213" s="606" t="s">
        <v>5335</v>
      </c>
      <c r="D213" s="606" t="s">
        <v>5626</v>
      </c>
      <c r="E213" s="633">
        <v>40000000</v>
      </c>
      <c r="F213" s="610"/>
      <c r="G213" s="606"/>
    </row>
    <row r="214" spans="1:7" ht="18" customHeight="1" x14ac:dyDescent="0.25">
      <c r="A214" s="606">
        <v>190</v>
      </c>
      <c r="B214" s="625" t="s">
        <v>5627</v>
      </c>
      <c r="C214" s="606" t="s">
        <v>5335</v>
      </c>
      <c r="D214" s="606" t="s">
        <v>5626</v>
      </c>
      <c r="E214" s="633">
        <v>40000000</v>
      </c>
      <c r="F214" s="610"/>
      <c r="G214" s="606"/>
    </row>
    <row r="215" spans="1:7" ht="18" customHeight="1" x14ac:dyDescent="0.25">
      <c r="A215" s="606">
        <v>191</v>
      </c>
      <c r="B215" s="625" t="s">
        <v>5628</v>
      </c>
      <c r="C215" s="606" t="s">
        <v>1957</v>
      </c>
      <c r="D215" s="606" t="s">
        <v>5629</v>
      </c>
      <c r="E215" s="633">
        <v>40000000</v>
      </c>
      <c r="F215" s="610"/>
      <c r="G215" s="606"/>
    </row>
    <row r="216" spans="1:7" ht="18" customHeight="1" x14ac:dyDescent="0.25">
      <c r="A216" s="606">
        <v>192</v>
      </c>
      <c r="B216" s="625" t="s">
        <v>5630</v>
      </c>
      <c r="C216" s="606" t="s">
        <v>5335</v>
      </c>
      <c r="D216" s="606" t="s">
        <v>5631</v>
      </c>
      <c r="E216" s="633">
        <v>40000000</v>
      </c>
      <c r="F216" s="610"/>
      <c r="G216" s="606"/>
    </row>
    <row r="217" spans="1:7" ht="18" customHeight="1" x14ac:dyDescent="0.25">
      <c r="A217" s="606">
        <v>193</v>
      </c>
      <c r="B217" s="625" t="s">
        <v>5632</v>
      </c>
      <c r="C217" s="606" t="s">
        <v>5335</v>
      </c>
      <c r="D217" s="606" t="s">
        <v>5618</v>
      </c>
      <c r="E217" s="633">
        <v>40000000</v>
      </c>
      <c r="F217" s="610"/>
      <c r="G217" s="606"/>
    </row>
    <row r="218" spans="1:7" ht="18" customHeight="1" x14ac:dyDescent="0.25">
      <c r="A218" s="606">
        <v>194</v>
      </c>
      <c r="B218" s="625" t="s">
        <v>5633</v>
      </c>
      <c r="C218" s="606" t="s">
        <v>1957</v>
      </c>
      <c r="D218" s="606" t="s">
        <v>5626</v>
      </c>
      <c r="E218" s="633">
        <v>40000000</v>
      </c>
      <c r="F218" s="610"/>
      <c r="G218" s="606"/>
    </row>
    <row r="219" spans="1:7" ht="18" customHeight="1" x14ac:dyDescent="0.25">
      <c r="A219" s="606">
        <v>195</v>
      </c>
      <c r="B219" s="625" t="s">
        <v>5634</v>
      </c>
      <c r="C219" s="606" t="s">
        <v>1922</v>
      </c>
      <c r="D219" s="606" t="s">
        <v>5626</v>
      </c>
      <c r="E219" s="633">
        <v>40000000</v>
      </c>
      <c r="F219" s="610"/>
      <c r="G219" s="606"/>
    </row>
    <row r="220" spans="1:7" ht="18" customHeight="1" x14ac:dyDescent="0.25">
      <c r="A220" s="606">
        <v>196</v>
      </c>
      <c r="B220" s="625" t="s">
        <v>5635</v>
      </c>
      <c r="C220" s="606" t="s">
        <v>1922</v>
      </c>
      <c r="D220" s="606" t="s">
        <v>5636</v>
      </c>
      <c r="E220" s="633">
        <v>40000000</v>
      </c>
      <c r="F220" s="610"/>
      <c r="G220" s="606"/>
    </row>
    <row r="221" spans="1:7" ht="18" customHeight="1" x14ac:dyDescent="0.25">
      <c r="A221" s="606">
        <v>197</v>
      </c>
      <c r="B221" s="625" t="s">
        <v>5637</v>
      </c>
      <c r="C221" s="606" t="s">
        <v>1957</v>
      </c>
      <c r="D221" s="606" t="s">
        <v>5624</v>
      </c>
      <c r="E221" s="633">
        <v>40000000</v>
      </c>
      <c r="F221" s="610"/>
      <c r="G221" s="606"/>
    </row>
    <row r="222" spans="1:7" ht="18" customHeight="1" x14ac:dyDescent="0.25">
      <c r="A222" s="606">
        <v>198</v>
      </c>
      <c r="B222" s="625" t="s">
        <v>5638</v>
      </c>
      <c r="C222" s="606" t="s">
        <v>5335</v>
      </c>
      <c r="D222" s="606" t="s">
        <v>5616</v>
      </c>
      <c r="E222" s="633">
        <v>40000000</v>
      </c>
      <c r="F222" s="610"/>
      <c r="G222" s="606"/>
    </row>
    <row r="223" spans="1:7" ht="18" customHeight="1" x14ac:dyDescent="0.25">
      <c r="A223" s="606">
        <v>199</v>
      </c>
      <c r="B223" s="625" t="s">
        <v>5639</v>
      </c>
      <c r="C223" s="606" t="s">
        <v>5335</v>
      </c>
      <c r="D223" s="606" t="s">
        <v>5640</v>
      </c>
      <c r="E223" s="633">
        <v>40000000</v>
      </c>
      <c r="F223" s="610"/>
      <c r="G223" s="606"/>
    </row>
    <row r="224" spans="1:7" ht="18" customHeight="1" x14ac:dyDescent="0.25">
      <c r="A224" s="606">
        <v>200</v>
      </c>
      <c r="B224" s="625" t="s">
        <v>5443</v>
      </c>
      <c r="C224" s="606" t="s">
        <v>5335</v>
      </c>
      <c r="D224" s="606" t="s">
        <v>5641</v>
      </c>
      <c r="E224" s="633">
        <v>40000000</v>
      </c>
      <c r="F224" s="610"/>
      <c r="G224" s="606"/>
    </row>
    <row r="225" spans="1:7" ht="18" customHeight="1" x14ac:dyDescent="0.25">
      <c r="A225" s="606">
        <v>201</v>
      </c>
      <c r="B225" s="625" t="s">
        <v>5642</v>
      </c>
      <c r="C225" s="606" t="s">
        <v>5335</v>
      </c>
      <c r="D225" s="606" t="s">
        <v>5618</v>
      </c>
      <c r="E225" s="633">
        <v>40000000</v>
      </c>
      <c r="F225" s="610"/>
      <c r="G225" s="606"/>
    </row>
    <row r="226" spans="1:7" ht="18" customHeight="1" x14ac:dyDescent="0.25">
      <c r="A226" s="606">
        <v>202</v>
      </c>
      <c r="B226" s="625" t="s">
        <v>5643</v>
      </c>
      <c r="C226" s="606" t="s">
        <v>5335</v>
      </c>
      <c r="D226" s="606" t="s">
        <v>5626</v>
      </c>
      <c r="E226" s="633">
        <v>40000000</v>
      </c>
      <c r="F226" s="610"/>
      <c r="G226" s="606"/>
    </row>
    <row r="227" spans="1:7" ht="18" customHeight="1" x14ac:dyDescent="0.25">
      <c r="A227" s="606">
        <v>203</v>
      </c>
      <c r="B227" s="625" t="s">
        <v>5644</v>
      </c>
      <c r="C227" s="606" t="s">
        <v>5335</v>
      </c>
      <c r="D227" s="606" t="s">
        <v>5622</v>
      </c>
      <c r="E227" s="633">
        <v>40000000</v>
      </c>
      <c r="F227" s="610"/>
      <c r="G227" s="606"/>
    </row>
    <row r="228" spans="1:7" ht="18" customHeight="1" x14ac:dyDescent="0.25">
      <c r="A228" s="606">
        <v>204</v>
      </c>
      <c r="B228" s="625" t="s">
        <v>5645</v>
      </c>
      <c r="C228" s="606" t="s">
        <v>5335</v>
      </c>
      <c r="D228" s="606" t="s">
        <v>5624</v>
      </c>
      <c r="E228" s="633">
        <v>40000000</v>
      </c>
      <c r="F228" s="610"/>
      <c r="G228" s="606"/>
    </row>
    <row r="229" spans="1:7" ht="18" customHeight="1" x14ac:dyDescent="0.25">
      <c r="A229" s="606">
        <v>205</v>
      </c>
      <c r="B229" s="625" t="s">
        <v>5646</v>
      </c>
      <c r="C229" s="606" t="s">
        <v>5335</v>
      </c>
      <c r="D229" s="606" t="s">
        <v>5622</v>
      </c>
      <c r="E229" s="633">
        <v>40000000</v>
      </c>
      <c r="F229" s="610"/>
      <c r="G229" s="606"/>
    </row>
    <row r="230" spans="1:7" ht="18" customHeight="1" x14ac:dyDescent="0.25">
      <c r="A230" s="606">
        <v>206</v>
      </c>
      <c r="B230" s="625" t="s">
        <v>5647</v>
      </c>
      <c r="C230" s="606" t="s">
        <v>5335</v>
      </c>
      <c r="D230" s="606" t="s">
        <v>5636</v>
      </c>
      <c r="E230" s="633">
        <v>40000000</v>
      </c>
      <c r="F230" s="610"/>
      <c r="G230" s="606"/>
    </row>
    <row r="231" spans="1:7" ht="18" customHeight="1" x14ac:dyDescent="0.25">
      <c r="A231" s="606">
        <v>207</v>
      </c>
      <c r="B231" s="625" t="s">
        <v>5648</v>
      </c>
      <c r="C231" s="606" t="s">
        <v>5335</v>
      </c>
      <c r="D231" s="606" t="s">
        <v>5636</v>
      </c>
      <c r="E231" s="633">
        <v>40000000</v>
      </c>
      <c r="F231" s="610"/>
      <c r="G231" s="606"/>
    </row>
    <row r="232" spans="1:7" ht="18" customHeight="1" x14ac:dyDescent="0.25">
      <c r="A232" s="606">
        <v>208</v>
      </c>
      <c r="B232" s="625" t="s">
        <v>5649</v>
      </c>
      <c r="C232" s="606" t="s">
        <v>5335</v>
      </c>
      <c r="D232" s="606" t="s">
        <v>5624</v>
      </c>
      <c r="E232" s="633">
        <v>40000000</v>
      </c>
      <c r="F232" s="610"/>
      <c r="G232" s="606"/>
    </row>
    <row r="233" spans="1:7" ht="18" customHeight="1" x14ac:dyDescent="0.25">
      <c r="A233" s="606">
        <v>209</v>
      </c>
      <c r="B233" s="625" t="s">
        <v>5650</v>
      </c>
      <c r="C233" s="606" t="s">
        <v>5335</v>
      </c>
      <c r="D233" s="606" t="s">
        <v>5626</v>
      </c>
      <c r="E233" s="633">
        <v>40000000</v>
      </c>
      <c r="F233" s="610"/>
      <c r="G233" s="606"/>
    </row>
    <row r="234" spans="1:7" ht="18" customHeight="1" x14ac:dyDescent="0.25">
      <c r="A234" s="638" t="s">
        <v>1354</v>
      </c>
      <c r="B234" s="643" t="s">
        <v>5651</v>
      </c>
      <c r="C234" s="606"/>
      <c r="D234" s="640"/>
      <c r="E234" s="644">
        <f>SUM(E235:E252)</f>
        <v>720000000</v>
      </c>
      <c r="F234" s="610"/>
      <c r="G234" s="606"/>
    </row>
    <row r="235" spans="1:7" ht="18" customHeight="1" x14ac:dyDescent="0.25">
      <c r="A235" s="606">
        <v>210</v>
      </c>
      <c r="B235" s="634" t="s">
        <v>5652</v>
      </c>
      <c r="C235" s="606" t="s">
        <v>5335</v>
      </c>
      <c r="D235" s="606" t="s">
        <v>5653</v>
      </c>
      <c r="E235" s="614">
        <v>40000000</v>
      </c>
      <c r="F235" s="610"/>
      <c r="G235" s="606"/>
    </row>
    <row r="236" spans="1:7" ht="18" customHeight="1" x14ac:dyDescent="0.25">
      <c r="A236" s="606">
        <v>211</v>
      </c>
      <c r="B236" s="634" t="s">
        <v>5654</v>
      </c>
      <c r="C236" s="606" t="s">
        <v>5335</v>
      </c>
      <c r="D236" s="606" t="s">
        <v>5655</v>
      </c>
      <c r="E236" s="614">
        <v>40000000</v>
      </c>
      <c r="F236" s="610"/>
      <c r="G236" s="606"/>
    </row>
    <row r="237" spans="1:7" ht="18" customHeight="1" x14ac:dyDescent="0.25">
      <c r="A237" s="606">
        <v>212</v>
      </c>
      <c r="B237" s="634" t="s">
        <v>5656</v>
      </c>
      <c r="C237" s="606" t="s">
        <v>5335</v>
      </c>
      <c r="D237" s="606" t="s">
        <v>5655</v>
      </c>
      <c r="E237" s="614">
        <v>40000000</v>
      </c>
      <c r="F237" s="610"/>
      <c r="G237" s="606"/>
    </row>
    <row r="238" spans="1:7" ht="18" customHeight="1" x14ac:dyDescent="0.25">
      <c r="A238" s="606">
        <v>213</v>
      </c>
      <c r="B238" s="634" t="s">
        <v>5657</v>
      </c>
      <c r="C238" s="606" t="s">
        <v>5335</v>
      </c>
      <c r="D238" s="606" t="s">
        <v>5655</v>
      </c>
      <c r="E238" s="614">
        <v>40000000</v>
      </c>
      <c r="F238" s="610"/>
      <c r="G238" s="606"/>
    </row>
    <row r="239" spans="1:7" ht="18" customHeight="1" x14ac:dyDescent="0.25">
      <c r="A239" s="606">
        <v>214</v>
      </c>
      <c r="B239" s="634" t="s">
        <v>5658</v>
      </c>
      <c r="C239" s="606" t="s">
        <v>5659</v>
      </c>
      <c r="D239" s="606" t="s">
        <v>5660</v>
      </c>
      <c r="E239" s="614">
        <v>40000000</v>
      </c>
      <c r="F239" s="610"/>
      <c r="G239" s="606"/>
    </row>
    <row r="240" spans="1:7" ht="18" customHeight="1" x14ac:dyDescent="0.25">
      <c r="A240" s="606">
        <v>215</v>
      </c>
      <c r="B240" s="634" t="s">
        <v>5661</v>
      </c>
      <c r="C240" s="606" t="s">
        <v>1922</v>
      </c>
      <c r="D240" s="606" t="s">
        <v>5660</v>
      </c>
      <c r="E240" s="614">
        <v>40000000</v>
      </c>
      <c r="F240" s="610"/>
      <c r="G240" s="606"/>
    </row>
    <row r="241" spans="1:7" ht="18" customHeight="1" x14ac:dyDescent="0.25">
      <c r="A241" s="606">
        <v>216</v>
      </c>
      <c r="B241" s="634" t="s">
        <v>5662</v>
      </c>
      <c r="C241" s="606" t="s">
        <v>5335</v>
      </c>
      <c r="D241" s="606" t="s">
        <v>5663</v>
      </c>
      <c r="E241" s="614">
        <v>40000000</v>
      </c>
      <c r="F241" s="610"/>
      <c r="G241" s="606"/>
    </row>
    <row r="242" spans="1:7" ht="18" customHeight="1" x14ac:dyDescent="0.25">
      <c r="A242" s="606">
        <v>217</v>
      </c>
      <c r="B242" s="634" t="s">
        <v>5664</v>
      </c>
      <c r="C242" s="606" t="s">
        <v>5335</v>
      </c>
      <c r="D242" s="606" t="s">
        <v>5665</v>
      </c>
      <c r="E242" s="614">
        <v>40000000</v>
      </c>
      <c r="F242" s="610"/>
      <c r="G242" s="606"/>
    </row>
    <row r="243" spans="1:7" ht="18" customHeight="1" x14ac:dyDescent="0.25">
      <c r="A243" s="606">
        <v>218</v>
      </c>
      <c r="B243" s="634" t="s">
        <v>5666</v>
      </c>
      <c r="C243" s="606" t="s">
        <v>5335</v>
      </c>
      <c r="D243" s="606" t="s">
        <v>5667</v>
      </c>
      <c r="E243" s="614">
        <v>40000000</v>
      </c>
      <c r="F243" s="610"/>
      <c r="G243" s="606"/>
    </row>
    <row r="244" spans="1:7" ht="18" customHeight="1" x14ac:dyDescent="0.25">
      <c r="A244" s="606">
        <v>219</v>
      </c>
      <c r="B244" s="634" t="s">
        <v>5668</v>
      </c>
      <c r="C244" s="606" t="s">
        <v>5335</v>
      </c>
      <c r="D244" s="606" t="s">
        <v>5669</v>
      </c>
      <c r="E244" s="614">
        <v>40000000</v>
      </c>
      <c r="F244" s="610"/>
      <c r="G244" s="606"/>
    </row>
    <row r="245" spans="1:7" ht="18" customHeight="1" x14ac:dyDescent="0.25">
      <c r="A245" s="606">
        <v>220</v>
      </c>
      <c r="B245" s="634" t="s">
        <v>5670</v>
      </c>
      <c r="C245" s="606" t="s">
        <v>5335</v>
      </c>
      <c r="D245" s="606" t="s">
        <v>5671</v>
      </c>
      <c r="E245" s="614">
        <v>40000000</v>
      </c>
      <c r="F245" s="610"/>
      <c r="G245" s="606"/>
    </row>
    <row r="246" spans="1:7" ht="18" customHeight="1" x14ac:dyDescent="0.25">
      <c r="A246" s="606">
        <v>221</v>
      </c>
      <c r="B246" s="634" t="s">
        <v>5672</v>
      </c>
      <c r="C246" s="606" t="s">
        <v>5335</v>
      </c>
      <c r="D246" s="606" t="s">
        <v>5663</v>
      </c>
      <c r="E246" s="614">
        <v>40000000</v>
      </c>
      <c r="F246" s="610"/>
      <c r="G246" s="606"/>
    </row>
    <row r="247" spans="1:7" ht="18" customHeight="1" x14ac:dyDescent="0.25">
      <c r="A247" s="606">
        <v>222</v>
      </c>
      <c r="B247" s="634" t="s">
        <v>5673</v>
      </c>
      <c r="C247" s="606" t="s">
        <v>5335</v>
      </c>
      <c r="D247" s="606" t="s">
        <v>5671</v>
      </c>
      <c r="E247" s="614">
        <v>40000000</v>
      </c>
      <c r="F247" s="610"/>
      <c r="G247" s="606"/>
    </row>
    <row r="248" spans="1:7" ht="18" customHeight="1" x14ac:dyDescent="0.25">
      <c r="A248" s="606">
        <v>223</v>
      </c>
      <c r="B248" s="634" t="s">
        <v>5674</v>
      </c>
      <c r="C248" s="606" t="s">
        <v>5335</v>
      </c>
      <c r="D248" s="606" t="s">
        <v>5675</v>
      </c>
      <c r="E248" s="614">
        <v>40000000</v>
      </c>
      <c r="F248" s="610"/>
      <c r="G248" s="606"/>
    </row>
    <row r="249" spans="1:7" ht="18" customHeight="1" x14ac:dyDescent="0.25">
      <c r="A249" s="606">
        <v>224</v>
      </c>
      <c r="B249" s="634" t="s">
        <v>5676</v>
      </c>
      <c r="C249" s="606" t="s">
        <v>5335</v>
      </c>
      <c r="D249" s="606" t="s">
        <v>5677</v>
      </c>
      <c r="E249" s="614">
        <v>40000000</v>
      </c>
      <c r="F249" s="610"/>
      <c r="G249" s="606"/>
    </row>
    <row r="250" spans="1:7" ht="18" customHeight="1" x14ac:dyDescent="0.25">
      <c r="A250" s="606">
        <v>225</v>
      </c>
      <c r="B250" s="634" t="s">
        <v>5666</v>
      </c>
      <c r="C250" s="606" t="s">
        <v>1957</v>
      </c>
      <c r="D250" s="606" t="s">
        <v>5677</v>
      </c>
      <c r="E250" s="614">
        <v>40000000</v>
      </c>
      <c r="F250" s="610"/>
      <c r="G250" s="606"/>
    </row>
    <row r="251" spans="1:7" ht="18" customHeight="1" x14ac:dyDescent="0.25">
      <c r="A251" s="606">
        <v>226</v>
      </c>
      <c r="B251" s="634" t="s">
        <v>5678</v>
      </c>
      <c r="C251" s="606" t="s">
        <v>5335</v>
      </c>
      <c r="D251" s="606" t="s">
        <v>5655</v>
      </c>
      <c r="E251" s="614">
        <v>40000000</v>
      </c>
      <c r="F251" s="610"/>
      <c r="G251" s="606"/>
    </row>
    <row r="252" spans="1:7" ht="18" customHeight="1" x14ac:dyDescent="0.25">
      <c r="A252" s="606">
        <v>227</v>
      </c>
      <c r="B252" s="634" t="s">
        <v>5679</v>
      </c>
      <c r="C252" s="606" t="s">
        <v>5335</v>
      </c>
      <c r="D252" s="606" t="s">
        <v>5655</v>
      </c>
      <c r="E252" s="614">
        <v>40000000</v>
      </c>
      <c r="F252" s="610"/>
      <c r="G252" s="606"/>
    </row>
    <row r="253" spans="1:7" ht="18" customHeight="1" x14ac:dyDescent="0.25">
      <c r="A253" s="638" t="s">
        <v>1356</v>
      </c>
      <c r="B253" s="643" t="s">
        <v>5680</v>
      </c>
      <c r="C253" s="606"/>
      <c r="D253" s="640"/>
      <c r="E253" s="645">
        <f>SUM(E254:E274)</f>
        <v>840000000</v>
      </c>
      <c r="F253" s="610"/>
      <c r="G253" s="606"/>
    </row>
    <row r="254" spans="1:7" ht="18" customHeight="1" x14ac:dyDescent="0.25">
      <c r="A254" s="606">
        <v>228</v>
      </c>
      <c r="B254" s="613" t="s">
        <v>5681</v>
      </c>
      <c r="C254" s="606" t="s">
        <v>5335</v>
      </c>
      <c r="D254" s="612" t="s">
        <v>5682</v>
      </c>
      <c r="E254" s="614">
        <v>40000000</v>
      </c>
      <c r="F254" s="610"/>
      <c r="G254" s="606"/>
    </row>
    <row r="255" spans="1:7" ht="18" customHeight="1" x14ac:dyDescent="0.25">
      <c r="A255" s="606">
        <v>229</v>
      </c>
      <c r="B255" s="613" t="s">
        <v>5683</v>
      </c>
      <c r="C255" s="606" t="s">
        <v>5335</v>
      </c>
      <c r="D255" s="612" t="s">
        <v>5684</v>
      </c>
      <c r="E255" s="614">
        <v>40000000</v>
      </c>
      <c r="F255" s="610"/>
      <c r="G255" s="606"/>
    </row>
    <row r="256" spans="1:7" ht="18" customHeight="1" x14ac:dyDescent="0.25">
      <c r="A256" s="606">
        <v>230</v>
      </c>
      <c r="B256" s="613" t="s">
        <v>5685</v>
      </c>
      <c r="C256" s="606" t="s">
        <v>5335</v>
      </c>
      <c r="D256" s="612" t="s">
        <v>5684</v>
      </c>
      <c r="E256" s="614">
        <v>40000000</v>
      </c>
      <c r="F256" s="610"/>
      <c r="G256" s="606"/>
    </row>
    <row r="257" spans="1:7" ht="18" customHeight="1" x14ac:dyDescent="0.25">
      <c r="A257" s="606">
        <v>231</v>
      </c>
      <c r="B257" s="613" t="s">
        <v>5686</v>
      </c>
      <c r="C257" s="606" t="s">
        <v>5335</v>
      </c>
      <c r="D257" s="612" t="s">
        <v>5687</v>
      </c>
      <c r="E257" s="614">
        <v>40000000</v>
      </c>
      <c r="F257" s="610"/>
      <c r="G257" s="606"/>
    </row>
    <row r="258" spans="1:7" ht="18" customHeight="1" x14ac:dyDescent="0.25">
      <c r="A258" s="606">
        <v>232</v>
      </c>
      <c r="B258" s="613" t="s">
        <v>5688</v>
      </c>
      <c r="C258" s="606" t="s">
        <v>5335</v>
      </c>
      <c r="D258" s="612" t="s">
        <v>5689</v>
      </c>
      <c r="E258" s="614">
        <v>40000000</v>
      </c>
      <c r="F258" s="610"/>
      <c r="G258" s="606"/>
    </row>
    <row r="259" spans="1:7" ht="18" customHeight="1" x14ac:dyDescent="0.25">
      <c r="A259" s="606">
        <v>233</v>
      </c>
      <c r="B259" s="613" t="s">
        <v>5690</v>
      </c>
      <c r="C259" s="606" t="s">
        <v>5335</v>
      </c>
      <c r="D259" s="612" t="s">
        <v>5689</v>
      </c>
      <c r="E259" s="614">
        <v>40000000</v>
      </c>
      <c r="F259" s="610"/>
      <c r="G259" s="606"/>
    </row>
    <row r="260" spans="1:7" ht="18" customHeight="1" x14ac:dyDescent="0.25">
      <c r="A260" s="606">
        <v>234</v>
      </c>
      <c r="B260" s="613" t="s">
        <v>5691</v>
      </c>
      <c r="C260" s="606" t="s">
        <v>5335</v>
      </c>
      <c r="D260" s="612" t="s">
        <v>5692</v>
      </c>
      <c r="E260" s="614">
        <v>40000000</v>
      </c>
      <c r="F260" s="610"/>
      <c r="G260" s="606"/>
    </row>
    <row r="261" spans="1:7" ht="18" customHeight="1" x14ac:dyDescent="0.25">
      <c r="A261" s="606">
        <v>235</v>
      </c>
      <c r="B261" s="613" t="s">
        <v>5693</v>
      </c>
      <c r="C261" s="606" t="s">
        <v>5335</v>
      </c>
      <c r="D261" s="612" t="s">
        <v>5694</v>
      </c>
      <c r="E261" s="614">
        <v>40000000</v>
      </c>
      <c r="F261" s="610"/>
      <c r="G261" s="606"/>
    </row>
    <row r="262" spans="1:7" ht="18" customHeight="1" x14ac:dyDescent="0.25">
      <c r="A262" s="606">
        <v>236</v>
      </c>
      <c r="B262" s="613" t="s">
        <v>5695</v>
      </c>
      <c r="C262" s="606" t="s">
        <v>5335</v>
      </c>
      <c r="D262" s="612" t="s">
        <v>5696</v>
      </c>
      <c r="E262" s="614">
        <v>40000000</v>
      </c>
      <c r="F262" s="610"/>
      <c r="G262" s="606"/>
    </row>
    <row r="263" spans="1:7" ht="18" customHeight="1" x14ac:dyDescent="0.25">
      <c r="A263" s="606">
        <v>237</v>
      </c>
      <c r="B263" s="613" t="s">
        <v>5697</v>
      </c>
      <c r="C263" s="606" t="s">
        <v>5335</v>
      </c>
      <c r="D263" s="612" t="s">
        <v>5698</v>
      </c>
      <c r="E263" s="614">
        <v>40000000</v>
      </c>
      <c r="F263" s="610"/>
      <c r="G263" s="606"/>
    </row>
    <row r="264" spans="1:7" ht="18" customHeight="1" x14ac:dyDescent="0.25">
      <c r="A264" s="606">
        <v>238</v>
      </c>
      <c r="B264" s="613" t="s">
        <v>5699</v>
      </c>
      <c r="C264" s="606" t="s">
        <v>5659</v>
      </c>
      <c r="D264" s="612" t="s">
        <v>5700</v>
      </c>
      <c r="E264" s="614">
        <v>40000000</v>
      </c>
      <c r="F264" s="610"/>
      <c r="G264" s="606"/>
    </row>
    <row r="265" spans="1:7" ht="18" customHeight="1" x14ac:dyDescent="0.25">
      <c r="A265" s="606">
        <v>239</v>
      </c>
      <c r="B265" s="613" t="s">
        <v>5701</v>
      </c>
      <c r="C265" s="606" t="s">
        <v>5335</v>
      </c>
      <c r="D265" s="612" t="s">
        <v>5687</v>
      </c>
      <c r="E265" s="614">
        <v>40000000</v>
      </c>
      <c r="F265" s="610"/>
      <c r="G265" s="606"/>
    </row>
    <row r="266" spans="1:7" ht="18" customHeight="1" x14ac:dyDescent="0.25">
      <c r="A266" s="606">
        <v>240</v>
      </c>
      <c r="B266" s="613" t="s">
        <v>5702</v>
      </c>
      <c r="C266" s="606" t="s">
        <v>1922</v>
      </c>
      <c r="D266" s="612" t="s">
        <v>5703</v>
      </c>
      <c r="E266" s="614">
        <v>40000000</v>
      </c>
      <c r="F266" s="610"/>
      <c r="G266" s="606"/>
    </row>
    <row r="267" spans="1:7" ht="18" customHeight="1" x14ac:dyDescent="0.25">
      <c r="A267" s="606">
        <v>241</v>
      </c>
      <c r="B267" s="613" t="s">
        <v>5704</v>
      </c>
      <c r="C267" s="606" t="s">
        <v>1957</v>
      </c>
      <c r="D267" s="612" t="s">
        <v>5705</v>
      </c>
      <c r="E267" s="614">
        <v>40000000</v>
      </c>
      <c r="F267" s="610"/>
      <c r="G267" s="606"/>
    </row>
    <row r="268" spans="1:7" ht="18" customHeight="1" x14ac:dyDescent="0.25">
      <c r="A268" s="606">
        <v>242</v>
      </c>
      <c r="B268" s="613" t="s">
        <v>5706</v>
      </c>
      <c r="C268" s="606" t="s">
        <v>5335</v>
      </c>
      <c r="D268" s="612" t="s">
        <v>5707</v>
      </c>
      <c r="E268" s="614">
        <v>40000000</v>
      </c>
      <c r="F268" s="610"/>
      <c r="G268" s="606"/>
    </row>
    <row r="269" spans="1:7" ht="18" customHeight="1" x14ac:dyDescent="0.25">
      <c r="A269" s="606">
        <v>243</v>
      </c>
      <c r="B269" s="613" t="s">
        <v>5708</v>
      </c>
      <c r="C269" s="606" t="s">
        <v>5335</v>
      </c>
      <c r="D269" s="612" t="s">
        <v>5687</v>
      </c>
      <c r="E269" s="614">
        <v>40000000</v>
      </c>
      <c r="F269" s="610"/>
      <c r="G269" s="606"/>
    </row>
    <row r="270" spans="1:7" ht="18" customHeight="1" x14ac:dyDescent="0.25">
      <c r="A270" s="606">
        <v>244</v>
      </c>
      <c r="B270" s="613" t="s">
        <v>5709</v>
      </c>
      <c r="C270" s="606" t="s">
        <v>1924</v>
      </c>
      <c r="D270" s="612" t="s">
        <v>5710</v>
      </c>
      <c r="E270" s="614">
        <v>40000000</v>
      </c>
      <c r="F270" s="610"/>
      <c r="G270" s="606"/>
    </row>
    <row r="271" spans="1:7" ht="18" customHeight="1" x14ac:dyDescent="0.25">
      <c r="A271" s="606">
        <v>245</v>
      </c>
      <c r="B271" s="613" t="s">
        <v>5711</v>
      </c>
      <c r="C271" s="606" t="s">
        <v>1924</v>
      </c>
      <c r="D271" s="612" t="s">
        <v>5712</v>
      </c>
      <c r="E271" s="614">
        <v>40000000</v>
      </c>
      <c r="F271" s="610"/>
      <c r="G271" s="606"/>
    </row>
    <row r="272" spans="1:7" ht="18" customHeight="1" x14ac:dyDescent="0.25">
      <c r="A272" s="606">
        <v>246</v>
      </c>
      <c r="B272" s="613" t="s">
        <v>2107</v>
      </c>
      <c r="C272" s="606" t="s">
        <v>5335</v>
      </c>
      <c r="D272" s="612" t="s">
        <v>5684</v>
      </c>
      <c r="E272" s="614">
        <v>40000000</v>
      </c>
      <c r="F272" s="610"/>
      <c r="G272" s="606"/>
    </row>
    <row r="273" spans="1:7" ht="18" customHeight="1" x14ac:dyDescent="0.25">
      <c r="A273" s="606">
        <v>247</v>
      </c>
      <c r="B273" s="613" t="s">
        <v>5713</v>
      </c>
      <c r="C273" s="606" t="s">
        <v>5335</v>
      </c>
      <c r="D273" s="612" t="s">
        <v>5687</v>
      </c>
      <c r="E273" s="614">
        <v>40000000</v>
      </c>
      <c r="F273" s="610"/>
      <c r="G273" s="606"/>
    </row>
    <row r="274" spans="1:7" ht="18" customHeight="1" x14ac:dyDescent="0.25">
      <c r="A274" s="606">
        <v>248</v>
      </c>
      <c r="B274" s="613" t="s">
        <v>5714</v>
      </c>
      <c r="C274" s="606" t="s">
        <v>1957</v>
      </c>
      <c r="D274" s="612" t="s">
        <v>5715</v>
      </c>
      <c r="E274" s="614">
        <v>40000000</v>
      </c>
      <c r="F274" s="610"/>
      <c r="G274" s="606"/>
    </row>
    <row r="275" spans="1:7" ht="18" customHeight="1" x14ac:dyDescent="0.25">
      <c r="A275" s="646" t="s">
        <v>1358</v>
      </c>
      <c r="B275" s="643" t="s">
        <v>5716</v>
      </c>
      <c r="C275" s="606"/>
      <c r="D275" s="647"/>
      <c r="E275" s="648">
        <f>SUM(E276:E282)</f>
        <v>280000000</v>
      </c>
      <c r="F275" s="610"/>
      <c r="G275" s="606"/>
    </row>
    <row r="276" spans="1:7" ht="18" customHeight="1" x14ac:dyDescent="0.25">
      <c r="A276" s="606">
        <v>249</v>
      </c>
      <c r="B276" s="649" t="s">
        <v>5717</v>
      </c>
      <c r="C276" s="606" t="s">
        <v>1957</v>
      </c>
      <c r="D276" s="650" t="s">
        <v>5718</v>
      </c>
      <c r="E276" s="621">
        <v>40000000</v>
      </c>
      <c r="F276" s="610"/>
      <c r="G276" s="606"/>
    </row>
    <row r="277" spans="1:7" ht="18" customHeight="1" x14ac:dyDescent="0.25">
      <c r="A277" s="606">
        <v>250</v>
      </c>
      <c r="B277" s="649" t="s">
        <v>5719</v>
      </c>
      <c r="C277" s="606" t="s">
        <v>1957</v>
      </c>
      <c r="D277" s="650" t="s">
        <v>5720</v>
      </c>
      <c r="E277" s="621">
        <v>40000000</v>
      </c>
      <c r="F277" s="610"/>
      <c r="G277" s="606"/>
    </row>
    <row r="278" spans="1:7" ht="18" customHeight="1" x14ac:dyDescent="0.25">
      <c r="A278" s="606">
        <v>251</v>
      </c>
      <c r="B278" s="649" t="s">
        <v>5721</v>
      </c>
      <c r="C278" s="606" t="s">
        <v>1957</v>
      </c>
      <c r="D278" s="650" t="s">
        <v>5722</v>
      </c>
      <c r="E278" s="621">
        <v>40000000</v>
      </c>
      <c r="F278" s="610"/>
      <c r="G278" s="606"/>
    </row>
    <row r="279" spans="1:7" ht="18" customHeight="1" x14ac:dyDescent="0.25">
      <c r="A279" s="606">
        <v>252</v>
      </c>
      <c r="B279" s="649" t="s">
        <v>5723</v>
      </c>
      <c r="C279" s="606" t="s">
        <v>1957</v>
      </c>
      <c r="D279" s="650" t="s">
        <v>5510</v>
      </c>
      <c r="E279" s="621">
        <v>40000000</v>
      </c>
      <c r="F279" s="610"/>
      <c r="G279" s="606"/>
    </row>
    <row r="280" spans="1:7" ht="18" customHeight="1" x14ac:dyDescent="0.25">
      <c r="A280" s="606">
        <v>253</v>
      </c>
      <c r="B280" s="649" t="s">
        <v>5724</v>
      </c>
      <c r="C280" s="606" t="s">
        <v>5335</v>
      </c>
      <c r="D280" s="650" t="s">
        <v>5725</v>
      </c>
      <c r="E280" s="621">
        <v>40000000</v>
      </c>
      <c r="F280" s="610"/>
      <c r="G280" s="606"/>
    </row>
    <row r="281" spans="1:7" ht="18" customHeight="1" x14ac:dyDescent="0.25">
      <c r="A281" s="606">
        <v>254</v>
      </c>
      <c r="B281" s="649" t="s">
        <v>5726</v>
      </c>
      <c r="C281" s="606" t="s">
        <v>1957</v>
      </c>
      <c r="D281" s="650" t="s">
        <v>5722</v>
      </c>
      <c r="E281" s="621">
        <v>40000000</v>
      </c>
      <c r="F281" s="610"/>
      <c r="G281" s="606"/>
    </row>
    <row r="282" spans="1:7" ht="18" customHeight="1" x14ac:dyDescent="0.25">
      <c r="A282" s="606">
        <v>255</v>
      </c>
      <c r="B282" s="649" t="s">
        <v>5727</v>
      </c>
      <c r="C282" s="606" t="s">
        <v>1957</v>
      </c>
      <c r="D282" s="650" t="s">
        <v>5722</v>
      </c>
      <c r="E282" s="621">
        <v>40000000</v>
      </c>
      <c r="F282" s="610"/>
      <c r="G282" s="606"/>
    </row>
    <row r="283" spans="1:7" ht="18" customHeight="1" x14ac:dyDescent="0.25">
      <c r="A283" s="604" t="s">
        <v>1360</v>
      </c>
      <c r="B283" s="629" t="s">
        <v>5728</v>
      </c>
      <c r="C283" s="606"/>
      <c r="D283" s="604"/>
      <c r="E283" s="607">
        <f>SUM(E284:E325)</f>
        <v>1680000000</v>
      </c>
      <c r="F283" s="610"/>
      <c r="G283" s="606"/>
    </row>
    <row r="284" spans="1:7" ht="18" customHeight="1" x14ac:dyDescent="0.25">
      <c r="A284" s="606">
        <v>256</v>
      </c>
      <c r="B284" s="651" t="s">
        <v>5729</v>
      </c>
      <c r="C284" s="606" t="s">
        <v>5335</v>
      </c>
      <c r="D284" s="652" t="s">
        <v>5730</v>
      </c>
      <c r="E284" s="621">
        <v>40000000</v>
      </c>
      <c r="F284" s="610"/>
      <c r="G284" s="606"/>
    </row>
    <row r="285" spans="1:7" ht="18" customHeight="1" x14ac:dyDescent="0.25">
      <c r="A285" s="606">
        <v>257</v>
      </c>
      <c r="B285" s="651" t="s">
        <v>5731</v>
      </c>
      <c r="C285" s="606" t="s">
        <v>5335</v>
      </c>
      <c r="D285" s="652" t="s">
        <v>5730</v>
      </c>
      <c r="E285" s="621">
        <v>40000000</v>
      </c>
      <c r="F285" s="610"/>
      <c r="G285" s="606"/>
    </row>
    <row r="286" spans="1:7" ht="18" customHeight="1" x14ac:dyDescent="0.25">
      <c r="A286" s="606">
        <v>258</v>
      </c>
      <c r="B286" s="651" t="s">
        <v>5732</v>
      </c>
      <c r="C286" s="606" t="s">
        <v>5335</v>
      </c>
      <c r="D286" s="652" t="s">
        <v>5730</v>
      </c>
      <c r="E286" s="621">
        <v>40000000</v>
      </c>
      <c r="F286" s="610"/>
      <c r="G286" s="606"/>
    </row>
    <row r="287" spans="1:7" ht="18" customHeight="1" x14ac:dyDescent="0.25">
      <c r="A287" s="606">
        <v>259</v>
      </c>
      <c r="B287" s="651" t="s">
        <v>5733</v>
      </c>
      <c r="C287" s="606" t="s">
        <v>5335</v>
      </c>
      <c r="D287" s="652" t="s">
        <v>5734</v>
      </c>
      <c r="E287" s="621">
        <v>40000000</v>
      </c>
      <c r="F287" s="610"/>
      <c r="G287" s="606"/>
    </row>
    <row r="288" spans="1:7" ht="18" customHeight="1" x14ac:dyDescent="0.25">
      <c r="A288" s="606">
        <v>260</v>
      </c>
      <c r="B288" s="651" t="s">
        <v>5735</v>
      </c>
      <c r="C288" s="606" t="s">
        <v>1957</v>
      </c>
      <c r="D288" s="652" t="s">
        <v>5736</v>
      </c>
      <c r="E288" s="621">
        <v>40000000</v>
      </c>
      <c r="F288" s="610"/>
      <c r="G288" s="606"/>
    </row>
    <row r="289" spans="1:7" ht="18" customHeight="1" x14ac:dyDescent="0.25">
      <c r="A289" s="606">
        <v>261</v>
      </c>
      <c r="B289" s="651" t="s">
        <v>5737</v>
      </c>
      <c r="C289" s="606" t="s">
        <v>5335</v>
      </c>
      <c r="D289" s="652" t="s">
        <v>5736</v>
      </c>
      <c r="E289" s="621">
        <v>40000000</v>
      </c>
      <c r="F289" s="610"/>
      <c r="G289" s="606"/>
    </row>
    <row r="290" spans="1:7" ht="18" customHeight="1" x14ac:dyDescent="0.25">
      <c r="A290" s="606">
        <v>262</v>
      </c>
      <c r="B290" s="651" t="s">
        <v>5738</v>
      </c>
      <c r="C290" s="606" t="s">
        <v>1957</v>
      </c>
      <c r="D290" s="652" t="s">
        <v>5739</v>
      </c>
      <c r="E290" s="621">
        <v>40000000</v>
      </c>
      <c r="F290" s="610"/>
      <c r="G290" s="606"/>
    </row>
    <row r="291" spans="1:7" ht="18" customHeight="1" x14ac:dyDescent="0.25">
      <c r="A291" s="606">
        <v>263</v>
      </c>
      <c r="B291" s="651" t="s">
        <v>5740</v>
      </c>
      <c r="C291" s="606" t="s">
        <v>5335</v>
      </c>
      <c r="D291" s="652" t="s">
        <v>5739</v>
      </c>
      <c r="E291" s="621">
        <v>40000000</v>
      </c>
      <c r="F291" s="610"/>
      <c r="G291" s="606"/>
    </row>
    <row r="292" spans="1:7" ht="18" customHeight="1" x14ac:dyDescent="0.25">
      <c r="A292" s="606">
        <v>264</v>
      </c>
      <c r="B292" s="651" t="s">
        <v>5741</v>
      </c>
      <c r="C292" s="606" t="s">
        <v>5742</v>
      </c>
      <c r="D292" s="652" t="s">
        <v>5743</v>
      </c>
      <c r="E292" s="621">
        <v>40000000</v>
      </c>
      <c r="F292" s="610"/>
      <c r="G292" s="606"/>
    </row>
    <row r="293" spans="1:7" ht="18" customHeight="1" x14ac:dyDescent="0.25">
      <c r="A293" s="606">
        <v>265</v>
      </c>
      <c r="B293" s="651" t="s">
        <v>5744</v>
      </c>
      <c r="C293" s="606" t="s">
        <v>5742</v>
      </c>
      <c r="D293" s="652" t="s">
        <v>5745</v>
      </c>
      <c r="E293" s="621">
        <v>40000000</v>
      </c>
      <c r="F293" s="610"/>
      <c r="G293" s="606"/>
    </row>
    <row r="294" spans="1:7" ht="18" customHeight="1" x14ac:dyDescent="0.25">
      <c r="A294" s="606">
        <v>266</v>
      </c>
      <c r="B294" s="651" t="s">
        <v>5746</v>
      </c>
      <c r="C294" s="606" t="s">
        <v>5335</v>
      </c>
      <c r="D294" s="652" t="s">
        <v>5745</v>
      </c>
      <c r="E294" s="621">
        <v>40000000</v>
      </c>
      <c r="F294" s="610"/>
      <c r="G294" s="606"/>
    </row>
    <row r="295" spans="1:7" ht="18" customHeight="1" x14ac:dyDescent="0.25">
      <c r="A295" s="606">
        <v>267</v>
      </c>
      <c r="B295" s="651" t="s">
        <v>5747</v>
      </c>
      <c r="C295" s="606" t="s">
        <v>1957</v>
      </c>
      <c r="D295" s="652" t="s">
        <v>5748</v>
      </c>
      <c r="E295" s="621">
        <v>40000000</v>
      </c>
      <c r="F295" s="610"/>
      <c r="G295" s="606"/>
    </row>
    <row r="296" spans="1:7" ht="18" customHeight="1" x14ac:dyDescent="0.25">
      <c r="A296" s="606">
        <v>268</v>
      </c>
      <c r="B296" s="651" t="s">
        <v>5749</v>
      </c>
      <c r="C296" s="606" t="s">
        <v>1924</v>
      </c>
      <c r="D296" s="652" t="s">
        <v>5750</v>
      </c>
      <c r="E296" s="621">
        <v>40000000</v>
      </c>
      <c r="F296" s="610"/>
      <c r="G296" s="606"/>
    </row>
    <row r="297" spans="1:7" ht="18" customHeight="1" x14ac:dyDescent="0.25">
      <c r="A297" s="606">
        <v>269</v>
      </c>
      <c r="B297" s="651" t="s">
        <v>5751</v>
      </c>
      <c r="C297" s="606" t="s">
        <v>1922</v>
      </c>
      <c r="D297" s="652" t="s">
        <v>5750</v>
      </c>
      <c r="E297" s="621">
        <v>40000000</v>
      </c>
      <c r="F297" s="610"/>
      <c r="G297" s="606"/>
    </row>
    <row r="298" spans="1:7" ht="18" customHeight="1" x14ac:dyDescent="0.25">
      <c r="A298" s="606">
        <v>270</v>
      </c>
      <c r="B298" s="651" t="s">
        <v>5752</v>
      </c>
      <c r="C298" s="606" t="s">
        <v>5335</v>
      </c>
      <c r="D298" s="652" t="s">
        <v>5753</v>
      </c>
      <c r="E298" s="621">
        <v>40000000</v>
      </c>
      <c r="F298" s="610"/>
      <c r="G298" s="606"/>
    </row>
    <row r="299" spans="1:7" ht="18" customHeight="1" x14ac:dyDescent="0.25">
      <c r="A299" s="606">
        <v>271</v>
      </c>
      <c r="B299" s="651" t="s">
        <v>5754</v>
      </c>
      <c r="C299" s="606" t="s">
        <v>5335</v>
      </c>
      <c r="D299" s="652" t="s">
        <v>5753</v>
      </c>
      <c r="E299" s="621">
        <v>40000000</v>
      </c>
      <c r="F299" s="610"/>
      <c r="G299" s="606"/>
    </row>
    <row r="300" spans="1:7" ht="18" customHeight="1" x14ac:dyDescent="0.25">
      <c r="A300" s="606">
        <v>272</v>
      </c>
      <c r="B300" s="651" t="s">
        <v>5755</v>
      </c>
      <c r="C300" s="606" t="s">
        <v>1957</v>
      </c>
      <c r="D300" s="652" t="s">
        <v>5756</v>
      </c>
      <c r="E300" s="621">
        <v>40000000</v>
      </c>
      <c r="F300" s="610"/>
      <c r="G300" s="606"/>
    </row>
    <row r="301" spans="1:7" ht="18" customHeight="1" x14ac:dyDescent="0.25">
      <c r="A301" s="606">
        <v>273</v>
      </c>
      <c r="B301" s="651" t="s">
        <v>5757</v>
      </c>
      <c r="C301" s="606" t="s">
        <v>5335</v>
      </c>
      <c r="D301" s="652" t="s">
        <v>5758</v>
      </c>
      <c r="E301" s="621">
        <v>40000000</v>
      </c>
      <c r="F301" s="610"/>
      <c r="G301" s="606"/>
    </row>
    <row r="302" spans="1:7" ht="18" customHeight="1" x14ac:dyDescent="0.25">
      <c r="A302" s="606">
        <v>274</v>
      </c>
      <c r="B302" s="651" t="s">
        <v>5759</v>
      </c>
      <c r="C302" s="606" t="s">
        <v>5335</v>
      </c>
      <c r="D302" s="652" t="s">
        <v>5760</v>
      </c>
      <c r="E302" s="621">
        <v>40000000</v>
      </c>
      <c r="F302" s="610"/>
      <c r="G302" s="606"/>
    </row>
    <row r="303" spans="1:7" ht="18" customHeight="1" x14ac:dyDescent="0.25">
      <c r="A303" s="606">
        <v>275</v>
      </c>
      <c r="B303" s="651" t="s">
        <v>5761</v>
      </c>
      <c r="C303" s="606" t="s">
        <v>1922</v>
      </c>
      <c r="D303" s="652" t="s">
        <v>5760</v>
      </c>
      <c r="E303" s="621">
        <v>40000000</v>
      </c>
      <c r="F303" s="610"/>
      <c r="G303" s="606"/>
    </row>
    <row r="304" spans="1:7" ht="18" customHeight="1" x14ac:dyDescent="0.25">
      <c r="A304" s="606">
        <v>276</v>
      </c>
      <c r="B304" s="651" t="s">
        <v>5762</v>
      </c>
      <c r="C304" s="606" t="s">
        <v>5335</v>
      </c>
      <c r="D304" s="652" t="s">
        <v>5763</v>
      </c>
      <c r="E304" s="621">
        <v>40000000</v>
      </c>
      <c r="F304" s="610"/>
      <c r="G304" s="606"/>
    </row>
    <row r="305" spans="1:7" ht="18" customHeight="1" x14ac:dyDescent="0.25">
      <c r="A305" s="606">
        <v>277</v>
      </c>
      <c r="B305" s="651" t="s">
        <v>5764</v>
      </c>
      <c r="C305" s="606" t="s">
        <v>5335</v>
      </c>
      <c r="D305" s="652" t="s">
        <v>5763</v>
      </c>
      <c r="E305" s="621">
        <v>40000000</v>
      </c>
      <c r="F305" s="610"/>
      <c r="G305" s="606"/>
    </row>
    <row r="306" spans="1:7" ht="18" customHeight="1" x14ac:dyDescent="0.25">
      <c r="A306" s="606">
        <v>278</v>
      </c>
      <c r="B306" s="651" t="s">
        <v>5765</v>
      </c>
      <c r="C306" s="606" t="s">
        <v>5335</v>
      </c>
      <c r="D306" s="652" t="s">
        <v>5763</v>
      </c>
      <c r="E306" s="621">
        <v>40000000</v>
      </c>
      <c r="F306" s="610"/>
      <c r="G306" s="606"/>
    </row>
    <row r="307" spans="1:7" ht="18" customHeight="1" x14ac:dyDescent="0.25">
      <c r="A307" s="606">
        <v>279</v>
      </c>
      <c r="B307" s="651" t="s">
        <v>5766</v>
      </c>
      <c r="C307" s="606" t="s">
        <v>5335</v>
      </c>
      <c r="D307" s="652" t="s">
        <v>5767</v>
      </c>
      <c r="E307" s="621">
        <v>40000000</v>
      </c>
      <c r="F307" s="610"/>
      <c r="G307" s="606"/>
    </row>
    <row r="308" spans="1:7" ht="18" customHeight="1" x14ac:dyDescent="0.25">
      <c r="A308" s="606">
        <v>280</v>
      </c>
      <c r="B308" s="651" t="s">
        <v>5768</v>
      </c>
      <c r="C308" s="606" t="s">
        <v>5335</v>
      </c>
      <c r="D308" s="652" t="s">
        <v>5730</v>
      </c>
      <c r="E308" s="621">
        <v>40000000</v>
      </c>
      <c r="F308" s="610"/>
      <c r="G308" s="606"/>
    </row>
    <row r="309" spans="1:7" ht="18" customHeight="1" x14ac:dyDescent="0.25">
      <c r="A309" s="606">
        <v>281</v>
      </c>
      <c r="B309" s="651" t="s">
        <v>5769</v>
      </c>
      <c r="C309" s="606" t="s">
        <v>5335</v>
      </c>
      <c r="D309" s="652" t="s">
        <v>5730</v>
      </c>
      <c r="E309" s="621">
        <v>40000000</v>
      </c>
      <c r="F309" s="610"/>
      <c r="G309" s="606"/>
    </row>
    <row r="310" spans="1:7" ht="18" customHeight="1" x14ac:dyDescent="0.25">
      <c r="A310" s="606">
        <v>282</v>
      </c>
      <c r="B310" s="651" t="s">
        <v>5770</v>
      </c>
      <c r="C310" s="606" t="s">
        <v>5335</v>
      </c>
      <c r="D310" s="652" t="s">
        <v>5734</v>
      </c>
      <c r="E310" s="621">
        <v>40000000</v>
      </c>
      <c r="F310" s="610"/>
      <c r="G310" s="606"/>
    </row>
    <row r="311" spans="1:7" ht="18" customHeight="1" x14ac:dyDescent="0.25">
      <c r="A311" s="606">
        <v>283</v>
      </c>
      <c r="B311" s="651" t="s">
        <v>5771</v>
      </c>
      <c r="C311" s="606" t="s">
        <v>1924</v>
      </c>
      <c r="D311" s="652" t="s">
        <v>5739</v>
      </c>
      <c r="E311" s="621">
        <v>40000000</v>
      </c>
      <c r="F311" s="610"/>
      <c r="G311" s="606"/>
    </row>
    <row r="312" spans="1:7" ht="18" customHeight="1" x14ac:dyDescent="0.25">
      <c r="A312" s="606">
        <v>284</v>
      </c>
      <c r="B312" s="651" t="s">
        <v>5772</v>
      </c>
      <c r="C312" s="606" t="s">
        <v>5335</v>
      </c>
      <c r="D312" s="652" t="s">
        <v>5750</v>
      </c>
      <c r="E312" s="621">
        <v>40000000</v>
      </c>
      <c r="F312" s="610"/>
      <c r="G312" s="606"/>
    </row>
    <row r="313" spans="1:7" ht="18" customHeight="1" x14ac:dyDescent="0.25">
      <c r="A313" s="606">
        <v>285</v>
      </c>
      <c r="B313" s="651" t="s">
        <v>5773</v>
      </c>
      <c r="C313" s="606" t="s">
        <v>5335</v>
      </c>
      <c r="D313" s="652" t="s">
        <v>5750</v>
      </c>
      <c r="E313" s="621">
        <v>40000000</v>
      </c>
      <c r="F313" s="610"/>
      <c r="G313" s="606"/>
    </row>
    <row r="314" spans="1:7" ht="18" customHeight="1" x14ac:dyDescent="0.25">
      <c r="A314" s="606">
        <v>286</v>
      </c>
      <c r="B314" s="651" t="s">
        <v>5774</v>
      </c>
      <c r="C314" s="606" t="s">
        <v>5335</v>
      </c>
      <c r="D314" s="652" t="s">
        <v>5750</v>
      </c>
      <c r="E314" s="621">
        <v>40000000</v>
      </c>
      <c r="F314" s="610"/>
      <c r="G314" s="606"/>
    </row>
    <row r="315" spans="1:7" ht="18" customHeight="1" x14ac:dyDescent="0.25">
      <c r="A315" s="606">
        <v>287</v>
      </c>
      <c r="B315" s="651" t="s">
        <v>5775</v>
      </c>
      <c r="C315" s="606" t="s">
        <v>5335</v>
      </c>
      <c r="D315" s="652" t="s">
        <v>5753</v>
      </c>
      <c r="E315" s="621">
        <v>40000000</v>
      </c>
      <c r="F315" s="610"/>
      <c r="G315" s="606"/>
    </row>
    <row r="316" spans="1:7" ht="18" customHeight="1" x14ac:dyDescent="0.25">
      <c r="A316" s="606">
        <v>288</v>
      </c>
      <c r="B316" s="651" t="s">
        <v>5776</v>
      </c>
      <c r="C316" s="606" t="s">
        <v>5335</v>
      </c>
      <c r="D316" s="652" t="s">
        <v>5777</v>
      </c>
      <c r="E316" s="621">
        <v>40000000</v>
      </c>
      <c r="F316" s="610"/>
      <c r="G316" s="606"/>
    </row>
    <row r="317" spans="1:7" ht="18" customHeight="1" x14ac:dyDescent="0.25">
      <c r="A317" s="606">
        <v>289</v>
      </c>
      <c r="B317" s="651" t="s">
        <v>5778</v>
      </c>
      <c r="C317" s="606" t="s">
        <v>5335</v>
      </c>
      <c r="D317" s="652" t="s">
        <v>5777</v>
      </c>
      <c r="E317" s="621">
        <v>40000000</v>
      </c>
      <c r="F317" s="610"/>
      <c r="G317" s="606"/>
    </row>
    <row r="318" spans="1:7" ht="18" customHeight="1" x14ac:dyDescent="0.25">
      <c r="A318" s="606">
        <v>290</v>
      </c>
      <c r="B318" s="651" t="s">
        <v>5779</v>
      </c>
      <c r="C318" s="606" t="s">
        <v>5742</v>
      </c>
      <c r="D318" s="652" t="s">
        <v>5763</v>
      </c>
      <c r="E318" s="621">
        <v>40000000</v>
      </c>
      <c r="F318" s="610"/>
      <c r="G318" s="606"/>
    </row>
    <row r="319" spans="1:7" ht="18" customHeight="1" x14ac:dyDescent="0.25">
      <c r="A319" s="606">
        <v>291</v>
      </c>
      <c r="B319" s="651" t="s">
        <v>5780</v>
      </c>
      <c r="C319" s="606" t="s">
        <v>5335</v>
      </c>
      <c r="D319" s="652" t="s">
        <v>5763</v>
      </c>
      <c r="E319" s="621">
        <v>40000000</v>
      </c>
      <c r="F319" s="610"/>
      <c r="G319" s="606"/>
    </row>
    <row r="320" spans="1:7" ht="18" customHeight="1" x14ac:dyDescent="0.25">
      <c r="A320" s="606">
        <v>292</v>
      </c>
      <c r="B320" s="651" t="s">
        <v>5781</v>
      </c>
      <c r="C320" s="606" t="s">
        <v>5335</v>
      </c>
      <c r="D320" s="652" t="s">
        <v>5739</v>
      </c>
      <c r="E320" s="621">
        <v>40000000</v>
      </c>
      <c r="F320" s="610"/>
      <c r="G320" s="606"/>
    </row>
    <row r="321" spans="1:7" ht="18" customHeight="1" x14ac:dyDescent="0.25">
      <c r="A321" s="606">
        <v>293</v>
      </c>
      <c r="B321" s="651" t="s">
        <v>5782</v>
      </c>
      <c r="C321" s="606" t="s">
        <v>5335</v>
      </c>
      <c r="D321" s="652" t="s">
        <v>5743</v>
      </c>
      <c r="E321" s="621">
        <v>40000000</v>
      </c>
      <c r="F321" s="610"/>
      <c r="G321" s="606"/>
    </row>
    <row r="322" spans="1:7" ht="18" customHeight="1" x14ac:dyDescent="0.25">
      <c r="A322" s="606">
        <v>294</v>
      </c>
      <c r="B322" s="651" t="s">
        <v>5783</v>
      </c>
      <c r="C322" s="606" t="s">
        <v>5335</v>
      </c>
      <c r="D322" s="652" t="s">
        <v>5745</v>
      </c>
      <c r="E322" s="621">
        <v>40000000</v>
      </c>
      <c r="F322" s="610"/>
      <c r="G322" s="606"/>
    </row>
    <row r="323" spans="1:7" ht="18" customHeight="1" x14ac:dyDescent="0.25">
      <c r="A323" s="606">
        <v>295</v>
      </c>
      <c r="B323" s="651" t="s">
        <v>5784</v>
      </c>
      <c r="C323" s="606" t="s">
        <v>5335</v>
      </c>
      <c r="D323" s="652" t="s">
        <v>5750</v>
      </c>
      <c r="E323" s="621">
        <v>40000000</v>
      </c>
      <c r="F323" s="610"/>
      <c r="G323" s="606"/>
    </row>
    <row r="324" spans="1:7" ht="18" customHeight="1" x14ac:dyDescent="0.25">
      <c r="A324" s="606">
        <v>296</v>
      </c>
      <c r="B324" s="651" t="s">
        <v>5785</v>
      </c>
      <c r="C324" s="606" t="s">
        <v>5335</v>
      </c>
      <c r="D324" s="652" t="s">
        <v>5763</v>
      </c>
      <c r="E324" s="621">
        <v>40000000</v>
      </c>
      <c r="F324" s="610"/>
      <c r="G324" s="606"/>
    </row>
    <row r="325" spans="1:7" ht="18" customHeight="1" x14ac:dyDescent="0.25">
      <c r="A325" s="606">
        <v>297</v>
      </c>
      <c r="B325" s="651" t="s">
        <v>5786</v>
      </c>
      <c r="C325" s="606" t="s">
        <v>5335</v>
      </c>
      <c r="D325" s="652" t="s">
        <v>5748</v>
      </c>
      <c r="E325" s="621">
        <v>40000000</v>
      </c>
      <c r="F325" s="610"/>
      <c r="G325" s="606"/>
    </row>
    <row r="326" spans="1:7" ht="18" customHeight="1" x14ac:dyDescent="0.25">
      <c r="A326" s="638" t="s">
        <v>1362</v>
      </c>
      <c r="B326" s="639" t="s">
        <v>5787</v>
      </c>
      <c r="C326" s="606"/>
      <c r="D326" s="640"/>
      <c r="E326" s="644">
        <f>SUM(E327:E328)</f>
        <v>80000000</v>
      </c>
      <c r="F326" s="610"/>
      <c r="G326" s="606"/>
    </row>
    <row r="327" spans="1:7" ht="18" customHeight="1" x14ac:dyDescent="0.25">
      <c r="A327" s="606">
        <v>298</v>
      </c>
      <c r="B327" s="613" t="s">
        <v>5788</v>
      </c>
      <c r="C327" s="606" t="s">
        <v>1922</v>
      </c>
      <c r="D327" s="612" t="s">
        <v>5789</v>
      </c>
      <c r="E327" s="614">
        <v>40000000</v>
      </c>
      <c r="F327" s="610"/>
      <c r="G327" s="606"/>
    </row>
    <row r="328" spans="1:7" ht="18" customHeight="1" x14ac:dyDescent="0.25">
      <c r="A328" s="606">
        <v>299</v>
      </c>
      <c r="B328" s="613" t="s">
        <v>5790</v>
      </c>
      <c r="C328" s="606" t="s">
        <v>1957</v>
      </c>
      <c r="D328" s="612" t="s">
        <v>5791</v>
      </c>
      <c r="E328" s="614">
        <v>40000000</v>
      </c>
      <c r="F328" s="610"/>
      <c r="G328" s="606"/>
    </row>
    <row r="329" spans="1:7" ht="18" customHeight="1" x14ac:dyDescent="0.25">
      <c r="A329" s="604" t="s">
        <v>1365</v>
      </c>
      <c r="B329" s="635" t="s">
        <v>5583</v>
      </c>
      <c r="C329" s="606"/>
      <c r="D329" s="604"/>
      <c r="E329" s="607">
        <f>E330</f>
        <v>40000000</v>
      </c>
      <c r="F329" s="610"/>
      <c r="G329" s="606"/>
    </row>
    <row r="330" spans="1:7" ht="18" customHeight="1" x14ac:dyDescent="0.25">
      <c r="A330" s="606">
        <v>300</v>
      </c>
      <c r="B330" s="636" t="s">
        <v>5792</v>
      </c>
      <c r="C330" s="606" t="s">
        <v>5335</v>
      </c>
      <c r="D330" s="637" t="s">
        <v>5793</v>
      </c>
      <c r="E330" s="614">
        <v>40000000</v>
      </c>
      <c r="F330" s="610"/>
      <c r="G330" s="606"/>
    </row>
    <row r="331" spans="1:7" ht="18" customHeight="1" x14ac:dyDescent="0.25">
      <c r="A331" s="604" t="s">
        <v>1322</v>
      </c>
      <c r="B331" s="605" t="s">
        <v>5794</v>
      </c>
      <c r="C331" s="606"/>
      <c r="D331" s="604"/>
      <c r="E331" s="608">
        <f>SUM(E332,E407,E438,E515,E591,E624,E708,E726,E780,E884,E906,E916,E936,E961,E992,E998,E1013,E1069,E1108,E1143,E1147,E1148,E1209,E1212,E1243,E1250,E1256)</f>
        <v>19200000000</v>
      </c>
      <c r="F331" s="608">
        <f>SUM(F332,F407,F438,F515,F591,F624,F708,F726,F780,F884,F906,F916,F936,F961,F992,F998,F1013,F1069,F1108,F1143,F1147,F1148,F1209,F1212,F1243,F1250,F1256)</f>
        <v>10020000000</v>
      </c>
      <c r="G331" s="604"/>
    </row>
    <row r="332" spans="1:7" ht="18" customHeight="1" x14ac:dyDescent="0.25">
      <c r="A332" s="609" t="s">
        <v>1324</v>
      </c>
      <c r="B332" s="605" t="s">
        <v>5333</v>
      </c>
      <c r="C332" s="604"/>
      <c r="D332" s="604"/>
      <c r="E332" s="607">
        <f>SUM(E333:E406)</f>
        <v>1120000000</v>
      </c>
      <c r="F332" s="607">
        <f>SUM(F333:F406)</f>
        <v>920000000</v>
      </c>
      <c r="G332" s="653"/>
    </row>
    <row r="333" spans="1:7" ht="18" customHeight="1" x14ac:dyDescent="0.25">
      <c r="A333" s="612">
        <v>1</v>
      </c>
      <c r="B333" s="613" t="s">
        <v>5795</v>
      </c>
      <c r="C333" s="606" t="s">
        <v>5335</v>
      </c>
      <c r="D333" s="612" t="s">
        <v>5336</v>
      </c>
      <c r="E333" s="614">
        <v>40000000</v>
      </c>
      <c r="F333" s="614"/>
      <c r="G333" s="654"/>
    </row>
    <row r="334" spans="1:7" ht="18" customHeight="1" x14ac:dyDescent="0.25">
      <c r="A334" s="612">
        <v>2</v>
      </c>
      <c r="B334" s="613" t="s">
        <v>5796</v>
      </c>
      <c r="C334" s="606" t="s">
        <v>5335</v>
      </c>
      <c r="D334" s="612" t="s">
        <v>5797</v>
      </c>
      <c r="E334" s="614"/>
      <c r="F334" s="614">
        <v>20000000</v>
      </c>
      <c r="G334" s="654"/>
    </row>
    <row r="335" spans="1:7" ht="18" customHeight="1" x14ac:dyDescent="0.25">
      <c r="A335" s="612">
        <v>3</v>
      </c>
      <c r="B335" s="613" t="s">
        <v>5798</v>
      </c>
      <c r="C335" s="606" t="s">
        <v>5335</v>
      </c>
      <c r="D335" s="612" t="s">
        <v>5797</v>
      </c>
      <c r="E335" s="614">
        <v>40000000</v>
      </c>
      <c r="F335" s="614"/>
      <c r="G335" s="654"/>
    </row>
    <row r="336" spans="1:7" ht="18" customHeight="1" x14ac:dyDescent="0.25">
      <c r="A336" s="612">
        <v>4</v>
      </c>
      <c r="B336" s="613" t="s">
        <v>5799</v>
      </c>
      <c r="C336" s="606" t="s">
        <v>5335</v>
      </c>
      <c r="D336" s="612" t="s">
        <v>5797</v>
      </c>
      <c r="E336" s="614"/>
      <c r="F336" s="614">
        <v>20000000</v>
      </c>
      <c r="G336" s="654"/>
    </row>
    <row r="337" spans="1:7" ht="18" customHeight="1" x14ac:dyDescent="0.25">
      <c r="A337" s="612">
        <v>5</v>
      </c>
      <c r="B337" s="613" t="s">
        <v>5800</v>
      </c>
      <c r="C337" s="606" t="s">
        <v>5335</v>
      </c>
      <c r="D337" s="612" t="s">
        <v>5797</v>
      </c>
      <c r="E337" s="614">
        <v>40000000</v>
      </c>
      <c r="F337" s="614"/>
      <c r="G337" s="654"/>
    </row>
    <row r="338" spans="1:7" ht="18" customHeight="1" x14ac:dyDescent="0.25">
      <c r="A338" s="612">
        <v>6</v>
      </c>
      <c r="B338" s="613" t="s">
        <v>5801</v>
      </c>
      <c r="C338" s="606" t="s">
        <v>1957</v>
      </c>
      <c r="D338" s="612" t="s">
        <v>5337</v>
      </c>
      <c r="E338" s="614">
        <v>40000000</v>
      </c>
      <c r="F338" s="614"/>
      <c r="G338" s="654"/>
    </row>
    <row r="339" spans="1:7" ht="18" customHeight="1" x14ac:dyDescent="0.25">
      <c r="A339" s="612">
        <v>7</v>
      </c>
      <c r="B339" s="613" t="s">
        <v>1732</v>
      </c>
      <c r="C339" s="606" t="s">
        <v>1957</v>
      </c>
      <c r="D339" s="612" t="s">
        <v>5802</v>
      </c>
      <c r="E339" s="614"/>
      <c r="F339" s="614">
        <v>20000000</v>
      </c>
      <c r="G339" s="654"/>
    </row>
    <row r="340" spans="1:7" ht="18" customHeight="1" x14ac:dyDescent="0.25">
      <c r="A340" s="612">
        <v>8</v>
      </c>
      <c r="B340" s="613" t="s">
        <v>5803</v>
      </c>
      <c r="C340" s="606" t="s">
        <v>5335</v>
      </c>
      <c r="D340" s="612" t="s">
        <v>5337</v>
      </c>
      <c r="E340" s="614"/>
      <c r="F340" s="614">
        <v>20000000</v>
      </c>
      <c r="G340" s="654"/>
    </row>
    <row r="341" spans="1:7" ht="18" customHeight="1" x14ac:dyDescent="0.25">
      <c r="A341" s="612">
        <v>9</v>
      </c>
      <c r="B341" s="613" t="s">
        <v>5804</v>
      </c>
      <c r="C341" s="606" t="s">
        <v>5335</v>
      </c>
      <c r="D341" s="612" t="s">
        <v>5337</v>
      </c>
      <c r="E341" s="614"/>
      <c r="F341" s="614">
        <v>20000000</v>
      </c>
      <c r="G341" s="654"/>
    </row>
    <row r="342" spans="1:7" ht="18" customHeight="1" x14ac:dyDescent="0.25">
      <c r="A342" s="612">
        <v>10</v>
      </c>
      <c r="B342" s="613" t="s">
        <v>5805</v>
      </c>
      <c r="C342" s="606" t="s">
        <v>5335</v>
      </c>
      <c r="D342" s="612" t="s">
        <v>5337</v>
      </c>
      <c r="E342" s="614"/>
      <c r="F342" s="614">
        <v>20000000</v>
      </c>
      <c r="G342" s="654"/>
    </row>
    <row r="343" spans="1:7" ht="18" customHeight="1" x14ac:dyDescent="0.25">
      <c r="A343" s="612">
        <v>11</v>
      </c>
      <c r="B343" s="613" t="s">
        <v>5806</v>
      </c>
      <c r="C343" s="606" t="s">
        <v>5335</v>
      </c>
      <c r="D343" s="612" t="s">
        <v>5337</v>
      </c>
      <c r="E343" s="614">
        <v>40000000</v>
      </c>
      <c r="F343" s="614"/>
      <c r="G343" s="654"/>
    </row>
    <row r="344" spans="1:7" ht="18" customHeight="1" x14ac:dyDescent="0.25">
      <c r="A344" s="612">
        <v>12</v>
      </c>
      <c r="B344" s="613" t="s">
        <v>5807</v>
      </c>
      <c r="C344" s="606" t="s">
        <v>1924</v>
      </c>
      <c r="D344" s="612" t="s">
        <v>5339</v>
      </c>
      <c r="E344" s="614"/>
      <c r="F344" s="614">
        <v>20000000</v>
      </c>
      <c r="G344" s="654"/>
    </row>
    <row r="345" spans="1:7" ht="18" customHeight="1" x14ac:dyDescent="0.25">
      <c r="A345" s="612">
        <v>13</v>
      </c>
      <c r="B345" s="613" t="s">
        <v>5808</v>
      </c>
      <c r="C345" s="606" t="s">
        <v>5335</v>
      </c>
      <c r="D345" s="612" t="s">
        <v>5339</v>
      </c>
      <c r="E345" s="614"/>
      <c r="F345" s="614">
        <v>20000000</v>
      </c>
      <c r="G345" s="654" t="s">
        <v>1914</v>
      </c>
    </row>
    <row r="346" spans="1:7" ht="18" customHeight="1" x14ac:dyDescent="0.25">
      <c r="A346" s="612">
        <v>14</v>
      </c>
      <c r="B346" s="613" t="s">
        <v>3428</v>
      </c>
      <c r="C346" s="606" t="s">
        <v>5335</v>
      </c>
      <c r="D346" s="612" t="s">
        <v>5339</v>
      </c>
      <c r="E346" s="614"/>
      <c r="F346" s="614">
        <v>20000000</v>
      </c>
      <c r="G346" s="654"/>
    </row>
    <row r="347" spans="1:7" ht="18" customHeight="1" x14ac:dyDescent="0.25">
      <c r="A347" s="612">
        <v>15</v>
      </c>
      <c r="B347" s="613" t="s">
        <v>5809</v>
      </c>
      <c r="C347" s="606" t="s">
        <v>5335</v>
      </c>
      <c r="D347" s="612" t="s">
        <v>5339</v>
      </c>
      <c r="E347" s="614"/>
      <c r="F347" s="614">
        <v>20000000</v>
      </c>
      <c r="G347" s="654"/>
    </row>
    <row r="348" spans="1:7" ht="18" customHeight="1" x14ac:dyDescent="0.25">
      <c r="A348" s="612">
        <v>16</v>
      </c>
      <c r="B348" s="613" t="s">
        <v>5810</v>
      </c>
      <c r="C348" s="606" t="s">
        <v>5335</v>
      </c>
      <c r="D348" s="612" t="s">
        <v>5339</v>
      </c>
      <c r="E348" s="614"/>
      <c r="F348" s="614">
        <v>20000000</v>
      </c>
      <c r="G348" s="654"/>
    </row>
    <row r="349" spans="1:7" ht="18" customHeight="1" x14ac:dyDescent="0.25">
      <c r="A349" s="612">
        <v>17</v>
      </c>
      <c r="B349" s="613" t="s">
        <v>5811</v>
      </c>
      <c r="C349" s="606" t="s">
        <v>5335</v>
      </c>
      <c r="D349" s="612" t="s">
        <v>5339</v>
      </c>
      <c r="E349" s="614"/>
      <c r="F349" s="614">
        <v>20000000</v>
      </c>
      <c r="G349" s="654"/>
    </row>
    <row r="350" spans="1:7" ht="18" customHeight="1" x14ac:dyDescent="0.25">
      <c r="A350" s="612">
        <v>18</v>
      </c>
      <c r="B350" s="613" t="s">
        <v>5812</v>
      </c>
      <c r="C350" s="606" t="s">
        <v>5335</v>
      </c>
      <c r="D350" s="612" t="s">
        <v>5339</v>
      </c>
      <c r="E350" s="614"/>
      <c r="F350" s="614">
        <v>20000000</v>
      </c>
      <c r="G350" s="654"/>
    </row>
    <row r="351" spans="1:7" ht="18" customHeight="1" x14ac:dyDescent="0.25">
      <c r="A351" s="612">
        <v>19</v>
      </c>
      <c r="B351" s="613" t="s">
        <v>5813</v>
      </c>
      <c r="C351" s="606" t="s">
        <v>5335</v>
      </c>
      <c r="D351" s="612" t="s">
        <v>5339</v>
      </c>
      <c r="E351" s="614">
        <v>40000000</v>
      </c>
      <c r="F351" s="614"/>
      <c r="G351" s="654"/>
    </row>
    <row r="352" spans="1:7" ht="18" customHeight="1" x14ac:dyDescent="0.25">
      <c r="A352" s="612">
        <v>20</v>
      </c>
      <c r="B352" s="613" t="s">
        <v>5814</v>
      </c>
      <c r="C352" s="606" t="s">
        <v>5335</v>
      </c>
      <c r="D352" s="612" t="s">
        <v>5339</v>
      </c>
      <c r="E352" s="614"/>
      <c r="F352" s="614">
        <v>20000000</v>
      </c>
      <c r="G352" s="654"/>
    </row>
    <row r="353" spans="1:7" ht="18" customHeight="1" x14ac:dyDescent="0.25">
      <c r="A353" s="612">
        <v>21</v>
      </c>
      <c r="B353" s="613" t="s">
        <v>5815</v>
      </c>
      <c r="C353" s="606" t="s">
        <v>5335</v>
      </c>
      <c r="D353" s="612" t="s">
        <v>5816</v>
      </c>
      <c r="E353" s="614"/>
      <c r="F353" s="614">
        <v>20000000</v>
      </c>
      <c r="G353" s="654"/>
    </row>
    <row r="354" spans="1:7" ht="18" customHeight="1" x14ac:dyDescent="0.25">
      <c r="A354" s="612">
        <v>22</v>
      </c>
      <c r="B354" s="613" t="s">
        <v>5817</v>
      </c>
      <c r="C354" s="606" t="s">
        <v>5335</v>
      </c>
      <c r="D354" s="612" t="s">
        <v>5816</v>
      </c>
      <c r="E354" s="614"/>
      <c r="F354" s="614">
        <v>20000000</v>
      </c>
      <c r="G354" s="654"/>
    </row>
    <row r="355" spans="1:7" ht="18" customHeight="1" x14ac:dyDescent="0.25">
      <c r="A355" s="612">
        <v>23</v>
      </c>
      <c r="B355" s="613" t="s">
        <v>5818</v>
      </c>
      <c r="C355" s="606" t="s">
        <v>5335</v>
      </c>
      <c r="D355" s="612" t="s">
        <v>5816</v>
      </c>
      <c r="E355" s="614">
        <v>40000000</v>
      </c>
      <c r="F355" s="614"/>
      <c r="G355" s="654"/>
    </row>
    <row r="356" spans="1:7" ht="18" customHeight="1" x14ac:dyDescent="0.25">
      <c r="A356" s="612">
        <v>24</v>
      </c>
      <c r="B356" s="613" t="s">
        <v>5819</v>
      </c>
      <c r="C356" s="606" t="s">
        <v>5335</v>
      </c>
      <c r="D356" s="612" t="s">
        <v>5816</v>
      </c>
      <c r="E356" s="614"/>
      <c r="F356" s="614">
        <v>20000000</v>
      </c>
      <c r="G356" s="654"/>
    </row>
    <row r="357" spans="1:7" ht="18" customHeight="1" x14ac:dyDescent="0.25">
      <c r="A357" s="612">
        <v>25</v>
      </c>
      <c r="B357" s="613" t="s">
        <v>5820</v>
      </c>
      <c r="C357" s="606" t="s">
        <v>5335</v>
      </c>
      <c r="D357" s="612" t="s">
        <v>5816</v>
      </c>
      <c r="E357" s="614"/>
      <c r="F357" s="614">
        <v>20000000</v>
      </c>
      <c r="G357" s="654"/>
    </row>
    <row r="358" spans="1:7" ht="18" customHeight="1" x14ac:dyDescent="0.25">
      <c r="A358" s="612">
        <v>26</v>
      </c>
      <c r="B358" s="613" t="s">
        <v>5821</v>
      </c>
      <c r="C358" s="606" t="s">
        <v>5335</v>
      </c>
      <c r="D358" s="612" t="s">
        <v>5816</v>
      </c>
      <c r="E358" s="614"/>
      <c r="F358" s="614">
        <v>20000000</v>
      </c>
      <c r="G358" s="654"/>
    </row>
    <row r="359" spans="1:7" ht="18" customHeight="1" x14ac:dyDescent="0.25">
      <c r="A359" s="612">
        <v>27</v>
      </c>
      <c r="B359" s="613" t="s">
        <v>5822</v>
      </c>
      <c r="C359" s="606" t="s">
        <v>5335</v>
      </c>
      <c r="D359" s="612" t="s">
        <v>5816</v>
      </c>
      <c r="E359" s="614"/>
      <c r="F359" s="614">
        <v>20000000</v>
      </c>
      <c r="G359" s="654"/>
    </row>
    <row r="360" spans="1:7" ht="18" customHeight="1" x14ac:dyDescent="0.25">
      <c r="A360" s="612">
        <v>28</v>
      </c>
      <c r="B360" s="613" t="s">
        <v>5823</v>
      </c>
      <c r="C360" s="606" t="s">
        <v>5335</v>
      </c>
      <c r="D360" s="612" t="s">
        <v>5824</v>
      </c>
      <c r="E360" s="614"/>
      <c r="F360" s="614">
        <v>20000000</v>
      </c>
      <c r="G360" s="654"/>
    </row>
    <row r="361" spans="1:7" ht="18" customHeight="1" x14ac:dyDescent="0.25">
      <c r="A361" s="612">
        <v>29</v>
      </c>
      <c r="B361" s="613" t="s">
        <v>5825</v>
      </c>
      <c r="C361" s="606" t="s">
        <v>5335</v>
      </c>
      <c r="D361" s="612" t="s">
        <v>5824</v>
      </c>
      <c r="E361" s="614"/>
      <c r="F361" s="614">
        <v>20000000</v>
      </c>
      <c r="G361" s="654"/>
    </row>
    <row r="362" spans="1:7" ht="18" customHeight="1" x14ac:dyDescent="0.25">
      <c r="A362" s="612">
        <v>30</v>
      </c>
      <c r="B362" s="613" t="s">
        <v>5826</v>
      </c>
      <c r="C362" s="606" t="s">
        <v>5335</v>
      </c>
      <c r="D362" s="612" t="s">
        <v>5824</v>
      </c>
      <c r="E362" s="614"/>
      <c r="F362" s="614">
        <v>20000000</v>
      </c>
      <c r="G362" s="654"/>
    </row>
    <row r="363" spans="1:7" ht="18" customHeight="1" x14ac:dyDescent="0.25">
      <c r="A363" s="612">
        <v>31</v>
      </c>
      <c r="B363" s="613" t="s">
        <v>5827</v>
      </c>
      <c r="C363" s="606" t="s">
        <v>5335</v>
      </c>
      <c r="D363" s="612" t="s">
        <v>5824</v>
      </c>
      <c r="E363" s="614"/>
      <c r="F363" s="614">
        <v>20000000</v>
      </c>
      <c r="G363" s="654"/>
    </row>
    <row r="364" spans="1:7" ht="18" customHeight="1" x14ac:dyDescent="0.25">
      <c r="A364" s="612">
        <v>32</v>
      </c>
      <c r="B364" s="613" t="s">
        <v>5828</v>
      </c>
      <c r="C364" s="606" t="s">
        <v>5335</v>
      </c>
      <c r="D364" s="612" t="s">
        <v>5824</v>
      </c>
      <c r="E364" s="614"/>
      <c r="F364" s="614">
        <v>20000000</v>
      </c>
      <c r="G364" s="654"/>
    </row>
    <row r="365" spans="1:7" ht="18" customHeight="1" x14ac:dyDescent="0.25">
      <c r="A365" s="612">
        <v>33</v>
      </c>
      <c r="B365" s="613" t="s">
        <v>5829</v>
      </c>
      <c r="C365" s="606" t="s">
        <v>1957</v>
      </c>
      <c r="D365" s="612" t="s">
        <v>5830</v>
      </c>
      <c r="E365" s="614">
        <v>40000000</v>
      </c>
      <c r="F365" s="614"/>
      <c r="G365" s="654"/>
    </row>
    <row r="366" spans="1:7" ht="18" customHeight="1" x14ac:dyDescent="0.25">
      <c r="A366" s="612">
        <v>34</v>
      </c>
      <c r="B366" s="613" t="s">
        <v>5831</v>
      </c>
      <c r="C366" s="606" t="s">
        <v>1957</v>
      </c>
      <c r="D366" s="612" t="s">
        <v>5830</v>
      </c>
      <c r="E366" s="614">
        <v>40000000</v>
      </c>
      <c r="F366" s="614"/>
      <c r="G366" s="654"/>
    </row>
    <row r="367" spans="1:7" ht="18" customHeight="1" x14ac:dyDescent="0.25">
      <c r="A367" s="612">
        <v>35</v>
      </c>
      <c r="B367" s="613" t="s">
        <v>5832</v>
      </c>
      <c r="C367" s="606" t="s">
        <v>5335</v>
      </c>
      <c r="D367" s="612" t="s">
        <v>5830</v>
      </c>
      <c r="E367" s="614">
        <v>40000000</v>
      </c>
      <c r="F367" s="614"/>
      <c r="G367" s="654"/>
    </row>
    <row r="368" spans="1:7" ht="18" customHeight="1" x14ac:dyDescent="0.25">
      <c r="A368" s="612">
        <v>36</v>
      </c>
      <c r="B368" s="613" t="s">
        <v>5833</v>
      </c>
      <c r="C368" s="606" t="s">
        <v>5335</v>
      </c>
      <c r="D368" s="612" t="s">
        <v>5830</v>
      </c>
      <c r="E368" s="614"/>
      <c r="F368" s="614">
        <v>20000000</v>
      </c>
      <c r="G368" s="654"/>
    </row>
    <row r="369" spans="1:7" ht="18" customHeight="1" x14ac:dyDescent="0.25">
      <c r="A369" s="612">
        <v>37</v>
      </c>
      <c r="B369" s="613" t="s">
        <v>5834</v>
      </c>
      <c r="C369" s="606" t="s">
        <v>5335</v>
      </c>
      <c r="D369" s="612" t="s">
        <v>5830</v>
      </c>
      <c r="E369" s="614">
        <v>40000000</v>
      </c>
      <c r="F369" s="614"/>
      <c r="G369" s="654"/>
    </row>
    <row r="370" spans="1:7" ht="18" customHeight="1" x14ac:dyDescent="0.25">
      <c r="A370" s="612">
        <v>38</v>
      </c>
      <c r="B370" s="613" t="s">
        <v>5835</v>
      </c>
      <c r="C370" s="606" t="s">
        <v>5335</v>
      </c>
      <c r="D370" s="612" t="s">
        <v>5830</v>
      </c>
      <c r="E370" s="614">
        <v>40000000</v>
      </c>
      <c r="F370" s="614"/>
      <c r="G370" s="654"/>
    </row>
    <row r="371" spans="1:7" ht="18" customHeight="1" x14ac:dyDescent="0.25">
      <c r="A371" s="612">
        <v>39</v>
      </c>
      <c r="B371" s="613" t="s">
        <v>5836</v>
      </c>
      <c r="C371" s="606" t="s">
        <v>5335</v>
      </c>
      <c r="D371" s="612" t="s">
        <v>5343</v>
      </c>
      <c r="E371" s="614"/>
      <c r="F371" s="614">
        <v>20000000</v>
      </c>
      <c r="G371" s="654"/>
    </row>
    <row r="372" spans="1:7" ht="18" customHeight="1" x14ac:dyDescent="0.25">
      <c r="A372" s="612">
        <v>40</v>
      </c>
      <c r="B372" s="613" t="s">
        <v>5837</v>
      </c>
      <c r="C372" s="606" t="s">
        <v>5335</v>
      </c>
      <c r="D372" s="612" t="s">
        <v>5345</v>
      </c>
      <c r="E372" s="614">
        <v>40000000</v>
      </c>
      <c r="F372" s="614"/>
      <c r="G372" s="654"/>
    </row>
    <row r="373" spans="1:7" ht="18" customHeight="1" x14ac:dyDescent="0.25">
      <c r="A373" s="612">
        <v>41</v>
      </c>
      <c r="B373" s="613" t="s">
        <v>5838</v>
      </c>
      <c r="C373" s="606" t="s">
        <v>5335</v>
      </c>
      <c r="D373" s="612" t="s">
        <v>5345</v>
      </c>
      <c r="E373" s="614"/>
      <c r="F373" s="614">
        <v>20000000</v>
      </c>
      <c r="G373" s="654"/>
    </row>
    <row r="374" spans="1:7" ht="18" customHeight="1" x14ac:dyDescent="0.25">
      <c r="A374" s="612">
        <v>42</v>
      </c>
      <c r="B374" s="613" t="s">
        <v>5839</v>
      </c>
      <c r="C374" s="606" t="s">
        <v>5335</v>
      </c>
      <c r="D374" s="612" t="s">
        <v>5345</v>
      </c>
      <c r="E374" s="614">
        <v>40000000</v>
      </c>
      <c r="F374" s="614"/>
      <c r="G374" s="654"/>
    </row>
    <row r="375" spans="1:7" ht="18" customHeight="1" x14ac:dyDescent="0.25">
      <c r="A375" s="612">
        <v>43</v>
      </c>
      <c r="B375" s="613" t="s">
        <v>5840</v>
      </c>
      <c r="C375" s="606" t="s">
        <v>5335</v>
      </c>
      <c r="D375" s="612" t="s">
        <v>5345</v>
      </c>
      <c r="E375" s="614">
        <v>40000000</v>
      </c>
      <c r="F375" s="614"/>
      <c r="G375" s="654"/>
    </row>
    <row r="376" spans="1:7" ht="18" customHeight="1" x14ac:dyDescent="0.25">
      <c r="A376" s="612">
        <v>44</v>
      </c>
      <c r="B376" s="613" t="s">
        <v>5841</v>
      </c>
      <c r="C376" s="606" t="s">
        <v>5335</v>
      </c>
      <c r="D376" s="612" t="s">
        <v>5345</v>
      </c>
      <c r="E376" s="614">
        <v>40000000</v>
      </c>
      <c r="F376" s="614"/>
      <c r="G376" s="654"/>
    </row>
    <row r="377" spans="1:7" ht="18" customHeight="1" x14ac:dyDescent="0.25">
      <c r="A377" s="612">
        <v>45</v>
      </c>
      <c r="B377" s="613" t="s">
        <v>5842</v>
      </c>
      <c r="C377" s="606" t="s">
        <v>5335</v>
      </c>
      <c r="D377" s="612" t="s">
        <v>5349</v>
      </c>
      <c r="E377" s="614">
        <v>40000000</v>
      </c>
      <c r="F377" s="614"/>
      <c r="G377" s="654"/>
    </row>
    <row r="378" spans="1:7" ht="18" customHeight="1" x14ac:dyDescent="0.25">
      <c r="A378" s="612">
        <v>46</v>
      </c>
      <c r="B378" s="613" t="s">
        <v>5843</v>
      </c>
      <c r="C378" s="606" t="s">
        <v>5335</v>
      </c>
      <c r="D378" s="612" t="s">
        <v>5844</v>
      </c>
      <c r="E378" s="614">
        <v>40000000</v>
      </c>
      <c r="F378" s="614"/>
      <c r="G378" s="654"/>
    </row>
    <row r="379" spans="1:7" ht="18" customHeight="1" x14ac:dyDescent="0.25">
      <c r="A379" s="612">
        <v>47</v>
      </c>
      <c r="B379" s="613" t="s">
        <v>5845</v>
      </c>
      <c r="C379" s="606" t="s">
        <v>1924</v>
      </c>
      <c r="D379" s="612" t="s">
        <v>5844</v>
      </c>
      <c r="E379" s="614"/>
      <c r="F379" s="614">
        <v>20000000</v>
      </c>
      <c r="G379" s="654"/>
    </row>
    <row r="380" spans="1:7" ht="18" customHeight="1" x14ac:dyDescent="0.25">
      <c r="A380" s="612">
        <v>48</v>
      </c>
      <c r="B380" s="613" t="s">
        <v>5846</v>
      </c>
      <c r="C380" s="606" t="s">
        <v>5335</v>
      </c>
      <c r="D380" s="612" t="s">
        <v>5844</v>
      </c>
      <c r="E380" s="614">
        <v>40000000</v>
      </c>
      <c r="F380" s="614"/>
      <c r="G380" s="654"/>
    </row>
    <row r="381" spans="1:7" ht="18" customHeight="1" x14ac:dyDescent="0.25">
      <c r="A381" s="612">
        <v>49</v>
      </c>
      <c r="B381" s="613" t="s">
        <v>5847</v>
      </c>
      <c r="C381" s="606" t="s">
        <v>5335</v>
      </c>
      <c r="D381" s="612" t="s">
        <v>5844</v>
      </c>
      <c r="E381" s="614">
        <v>40000000</v>
      </c>
      <c r="F381" s="614"/>
      <c r="G381" s="654"/>
    </row>
    <row r="382" spans="1:7" ht="18" customHeight="1" x14ac:dyDescent="0.25">
      <c r="A382" s="612">
        <v>50</v>
      </c>
      <c r="B382" s="613" t="s">
        <v>5848</v>
      </c>
      <c r="C382" s="606" t="s">
        <v>5335</v>
      </c>
      <c r="D382" s="612" t="s">
        <v>5844</v>
      </c>
      <c r="E382" s="614">
        <v>40000000</v>
      </c>
      <c r="F382" s="614"/>
      <c r="G382" s="654"/>
    </row>
    <row r="383" spans="1:7" ht="18" customHeight="1" x14ac:dyDescent="0.25">
      <c r="A383" s="612">
        <v>51</v>
      </c>
      <c r="B383" s="613" t="s">
        <v>5849</v>
      </c>
      <c r="C383" s="606" t="s">
        <v>5335</v>
      </c>
      <c r="D383" s="612" t="s">
        <v>5844</v>
      </c>
      <c r="E383" s="614">
        <v>40000000</v>
      </c>
      <c r="F383" s="614"/>
      <c r="G383" s="654"/>
    </row>
    <row r="384" spans="1:7" ht="18" customHeight="1" x14ac:dyDescent="0.25">
      <c r="A384" s="612">
        <v>52</v>
      </c>
      <c r="B384" s="613" t="s">
        <v>5850</v>
      </c>
      <c r="C384" s="606" t="s">
        <v>5335</v>
      </c>
      <c r="D384" s="612" t="s">
        <v>5844</v>
      </c>
      <c r="E384" s="614">
        <v>40000000</v>
      </c>
      <c r="F384" s="614"/>
      <c r="G384" s="654"/>
    </row>
    <row r="385" spans="1:7" ht="18" customHeight="1" x14ac:dyDescent="0.25">
      <c r="A385" s="612">
        <v>53</v>
      </c>
      <c r="B385" s="613" t="s">
        <v>5851</v>
      </c>
      <c r="C385" s="606" t="s">
        <v>5335</v>
      </c>
      <c r="D385" s="612" t="s">
        <v>5844</v>
      </c>
      <c r="E385" s="614"/>
      <c r="F385" s="614">
        <v>20000000</v>
      </c>
      <c r="G385" s="654"/>
    </row>
    <row r="386" spans="1:7" ht="18" customHeight="1" x14ac:dyDescent="0.25">
      <c r="A386" s="612">
        <v>54</v>
      </c>
      <c r="B386" s="613" t="s">
        <v>5852</v>
      </c>
      <c r="C386" s="606" t="s">
        <v>5335</v>
      </c>
      <c r="D386" s="612" t="s">
        <v>5853</v>
      </c>
      <c r="E386" s="614"/>
      <c r="F386" s="614">
        <v>20000000</v>
      </c>
      <c r="G386" s="654"/>
    </row>
    <row r="387" spans="1:7" ht="18" customHeight="1" x14ac:dyDescent="0.25">
      <c r="A387" s="612">
        <v>55</v>
      </c>
      <c r="B387" s="613" t="s">
        <v>5854</v>
      </c>
      <c r="C387" s="606" t="s">
        <v>5335</v>
      </c>
      <c r="D387" s="612" t="s">
        <v>5853</v>
      </c>
      <c r="E387" s="614"/>
      <c r="F387" s="614">
        <v>20000000</v>
      </c>
      <c r="G387" s="654"/>
    </row>
    <row r="388" spans="1:7" ht="18" customHeight="1" x14ac:dyDescent="0.25">
      <c r="A388" s="612">
        <v>56</v>
      </c>
      <c r="B388" s="613" t="s">
        <v>5855</v>
      </c>
      <c r="C388" s="606" t="s">
        <v>5335</v>
      </c>
      <c r="D388" s="612" t="s">
        <v>5853</v>
      </c>
      <c r="E388" s="614"/>
      <c r="F388" s="614">
        <v>20000000</v>
      </c>
      <c r="G388" s="654"/>
    </row>
    <row r="389" spans="1:7" ht="18" customHeight="1" x14ac:dyDescent="0.25">
      <c r="A389" s="612">
        <v>57</v>
      </c>
      <c r="B389" s="613" t="s">
        <v>5856</v>
      </c>
      <c r="C389" s="606" t="s">
        <v>5742</v>
      </c>
      <c r="D389" s="612" t="s">
        <v>5853</v>
      </c>
      <c r="E389" s="614"/>
      <c r="F389" s="614">
        <v>20000000</v>
      </c>
      <c r="G389" s="654"/>
    </row>
    <row r="390" spans="1:7" ht="18" customHeight="1" x14ac:dyDescent="0.25">
      <c r="A390" s="612">
        <v>58</v>
      </c>
      <c r="B390" s="613" t="s">
        <v>5857</v>
      </c>
      <c r="C390" s="606" t="s">
        <v>1957</v>
      </c>
      <c r="D390" s="612" t="s">
        <v>5853</v>
      </c>
      <c r="E390" s="614">
        <v>40000000</v>
      </c>
      <c r="F390" s="614"/>
      <c r="G390" s="654"/>
    </row>
    <row r="391" spans="1:7" ht="18" customHeight="1" x14ac:dyDescent="0.25">
      <c r="A391" s="612">
        <v>59</v>
      </c>
      <c r="B391" s="613" t="s">
        <v>5858</v>
      </c>
      <c r="C391" s="606" t="s">
        <v>5335</v>
      </c>
      <c r="D391" s="612" t="s">
        <v>5853</v>
      </c>
      <c r="E391" s="614"/>
      <c r="F391" s="614">
        <v>20000000</v>
      </c>
      <c r="G391" s="654"/>
    </row>
    <row r="392" spans="1:7" ht="18" customHeight="1" x14ac:dyDescent="0.25">
      <c r="A392" s="612">
        <v>60</v>
      </c>
      <c r="B392" s="613" t="s">
        <v>5859</v>
      </c>
      <c r="C392" s="606" t="s">
        <v>5335</v>
      </c>
      <c r="D392" s="612" t="s">
        <v>5853</v>
      </c>
      <c r="E392" s="614"/>
      <c r="F392" s="614">
        <v>20000000</v>
      </c>
      <c r="G392" s="654"/>
    </row>
    <row r="393" spans="1:7" ht="18" customHeight="1" x14ac:dyDescent="0.25">
      <c r="A393" s="612">
        <v>61</v>
      </c>
      <c r="B393" s="613" t="s">
        <v>5860</v>
      </c>
      <c r="C393" s="606" t="s">
        <v>5335</v>
      </c>
      <c r="D393" s="612" t="s">
        <v>5861</v>
      </c>
      <c r="E393" s="614"/>
      <c r="F393" s="614">
        <v>20000000</v>
      </c>
      <c r="G393" s="654"/>
    </row>
    <row r="394" spans="1:7" ht="18" customHeight="1" x14ac:dyDescent="0.25">
      <c r="A394" s="612">
        <v>62</v>
      </c>
      <c r="B394" s="613" t="s">
        <v>5862</v>
      </c>
      <c r="C394" s="606" t="s">
        <v>5335</v>
      </c>
      <c r="D394" s="612" t="s">
        <v>5861</v>
      </c>
      <c r="E394" s="614">
        <v>40000000</v>
      </c>
      <c r="F394" s="614"/>
      <c r="G394" s="654"/>
    </row>
    <row r="395" spans="1:7" ht="18" customHeight="1" x14ac:dyDescent="0.25">
      <c r="A395" s="612">
        <v>63</v>
      </c>
      <c r="B395" s="613" t="s">
        <v>5863</v>
      </c>
      <c r="C395" s="655" t="s">
        <v>5335</v>
      </c>
      <c r="D395" s="612" t="s">
        <v>5861</v>
      </c>
      <c r="E395" s="614"/>
      <c r="F395" s="614">
        <v>20000000</v>
      </c>
      <c r="G395" s="654"/>
    </row>
    <row r="396" spans="1:7" ht="18" customHeight="1" x14ac:dyDescent="0.25">
      <c r="A396" s="612">
        <v>64</v>
      </c>
      <c r="B396" s="613" t="s">
        <v>5864</v>
      </c>
      <c r="C396" s="606" t="s">
        <v>5335</v>
      </c>
      <c r="D396" s="612" t="s">
        <v>5861</v>
      </c>
      <c r="E396" s="614"/>
      <c r="F396" s="614">
        <v>20000000</v>
      </c>
      <c r="G396" s="654"/>
    </row>
    <row r="397" spans="1:7" ht="18" customHeight="1" x14ac:dyDescent="0.25">
      <c r="A397" s="612">
        <v>65</v>
      </c>
      <c r="B397" s="613" t="s">
        <v>5865</v>
      </c>
      <c r="C397" s="606" t="s">
        <v>5335</v>
      </c>
      <c r="D397" s="612" t="s">
        <v>5861</v>
      </c>
      <c r="E397" s="614"/>
      <c r="F397" s="614">
        <v>20000000</v>
      </c>
      <c r="G397" s="654"/>
    </row>
    <row r="398" spans="1:7" ht="18" customHeight="1" x14ac:dyDescent="0.25">
      <c r="A398" s="612">
        <v>66</v>
      </c>
      <c r="B398" s="613" t="s">
        <v>5866</v>
      </c>
      <c r="C398" s="606" t="s">
        <v>5335</v>
      </c>
      <c r="D398" s="612" t="s">
        <v>5861</v>
      </c>
      <c r="E398" s="614"/>
      <c r="F398" s="614">
        <v>20000000</v>
      </c>
      <c r="G398" s="654"/>
    </row>
    <row r="399" spans="1:7" ht="18" customHeight="1" x14ac:dyDescent="0.25">
      <c r="A399" s="612">
        <v>67</v>
      </c>
      <c r="B399" s="613" t="s">
        <v>5867</v>
      </c>
      <c r="C399" s="606" t="s">
        <v>1957</v>
      </c>
      <c r="D399" s="612" t="s">
        <v>5797</v>
      </c>
      <c r="E399" s="614"/>
      <c r="F399" s="614">
        <v>20000000</v>
      </c>
      <c r="G399" s="654"/>
    </row>
    <row r="400" spans="1:7" ht="18" customHeight="1" x14ac:dyDescent="0.25">
      <c r="A400" s="612">
        <v>68</v>
      </c>
      <c r="B400" s="613" t="s">
        <v>5868</v>
      </c>
      <c r="C400" s="606" t="s">
        <v>1957</v>
      </c>
      <c r="D400" s="612" t="s">
        <v>5869</v>
      </c>
      <c r="E400" s="614"/>
      <c r="F400" s="614">
        <v>20000000</v>
      </c>
      <c r="G400" s="654"/>
    </row>
    <row r="401" spans="1:7" ht="18" customHeight="1" x14ac:dyDescent="0.25">
      <c r="A401" s="612">
        <v>69</v>
      </c>
      <c r="B401" s="613" t="s">
        <v>5870</v>
      </c>
      <c r="C401" s="606" t="s">
        <v>1957</v>
      </c>
      <c r="D401" s="612" t="s">
        <v>5869</v>
      </c>
      <c r="E401" s="614">
        <v>40000000</v>
      </c>
      <c r="F401" s="614"/>
      <c r="G401" s="654"/>
    </row>
    <row r="402" spans="1:7" ht="18" customHeight="1" x14ac:dyDescent="0.25">
      <c r="A402" s="612">
        <v>70</v>
      </c>
      <c r="B402" s="613" t="s">
        <v>5871</v>
      </c>
      <c r="C402" s="606" t="s">
        <v>5335</v>
      </c>
      <c r="D402" s="612" t="s">
        <v>5343</v>
      </c>
      <c r="E402" s="614">
        <v>40000000</v>
      </c>
      <c r="F402" s="614"/>
      <c r="G402" s="654"/>
    </row>
    <row r="403" spans="1:7" ht="18" customHeight="1" x14ac:dyDescent="0.25">
      <c r="A403" s="612">
        <v>71</v>
      </c>
      <c r="B403" s="613" t="s">
        <v>5872</v>
      </c>
      <c r="C403" s="606" t="s">
        <v>5335</v>
      </c>
      <c r="D403" s="612" t="s">
        <v>5345</v>
      </c>
      <c r="E403" s="614"/>
      <c r="F403" s="614">
        <v>20000000</v>
      </c>
      <c r="G403" s="654"/>
    </row>
    <row r="404" spans="1:7" ht="18" customHeight="1" x14ac:dyDescent="0.25">
      <c r="A404" s="612">
        <v>72</v>
      </c>
      <c r="B404" s="613" t="s">
        <v>5873</v>
      </c>
      <c r="C404" s="606" t="s">
        <v>5335</v>
      </c>
      <c r="D404" s="612" t="s">
        <v>5349</v>
      </c>
      <c r="E404" s="614"/>
      <c r="F404" s="614">
        <v>20000000</v>
      </c>
      <c r="G404" s="654" t="s">
        <v>1914</v>
      </c>
    </row>
    <row r="405" spans="1:7" ht="18" customHeight="1" x14ac:dyDescent="0.25">
      <c r="A405" s="612">
        <v>73</v>
      </c>
      <c r="B405" s="613" t="s">
        <v>5874</v>
      </c>
      <c r="C405" s="606" t="s">
        <v>5335</v>
      </c>
      <c r="D405" s="612" t="s">
        <v>5853</v>
      </c>
      <c r="E405" s="614"/>
      <c r="F405" s="614">
        <v>20000000</v>
      </c>
      <c r="G405" s="654"/>
    </row>
    <row r="406" spans="1:7" ht="18" customHeight="1" x14ac:dyDescent="0.25">
      <c r="A406" s="612">
        <v>74</v>
      </c>
      <c r="B406" s="613" t="s">
        <v>5875</v>
      </c>
      <c r="C406" s="606" t="s">
        <v>1957</v>
      </c>
      <c r="D406" s="612" t="s">
        <v>5861</v>
      </c>
      <c r="E406" s="614">
        <v>40000000</v>
      </c>
      <c r="F406" s="614"/>
      <c r="G406" s="654"/>
    </row>
    <row r="407" spans="1:7" ht="18" customHeight="1" x14ac:dyDescent="0.25">
      <c r="A407" s="609" t="s">
        <v>1326</v>
      </c>
      <c r="B407" s="615" t="s">
        <v>5355</v>
      </c>
      <c r="C407" s="606"/>
      <c r="D407" s="612"/>
      <c r="E407" s="616">
        <f>SUM(E408:E437)</f>
        <v>840000000</v>
      </c>
      <c r="F407" s="616">
        <f>SUM(F408:F437)</f>
        <v>180000000</v>
      </c>
      <c r="G407" s="654"/>
    </row>
    <row r="408" spans="1:7" ht="18" customHeight="1" x14ac:dyDescent="0.25">
      <c r="A408" s="612">
        <v>75</v>
      </c>
      <c r="B408" s="613" t="s">
        <v>5876</v>
      </c>
      <c r="C408" s="606" t="s">
        <v>5335</v>
      </c>
      <c r="D408" s="612" t="s">
        <v>5877</v>
      </c>
      <c r="E408" s="617"/>
      <c r="F408" s="617">
        <v>20000000</v>
      </c>
      <c r="G408" s="654"/>
    </row>
    <row r="409" spans="1:7" ht="18" customHeight="1" x14ac:dyDescent="0.25">
      <c r="A409" s="612">
        <v>76</v>
      </c>
      <c r="B409" s="613" t="s">
        <v>5878</v>
      </c>
      <c r="C409" s="606" t="s">
        <v>5335</v>
      </c>
      <c r="D409" s="612" t="s">
        <v>5877</v>
      </c>
      <c r="E409" s="617"/>
      <c r="F409" s="617">
        <v>20000000</v>
      </c>
      <c r="G409" s="654"/>
    </row>
    <row r="410" spans="1:7" ht="18" customHeight="1" x14ac:dyDescent="0.25">
      <c r="A410" s="612">
        <v>77</v>
      </c>
      <c r="B410" s="613" t="s">
        <v>5879</v>
      </c>
      <c r="C410" s="606" t="s">
        <v>1957</v>
      </c>
      <c r="D410" s="612" t="s">
        <v>5877</v>
      </c>
      <c r="E410" s="617">
        <v>40000000</v>
      </c>
      <c r="F410" s="617"/>
      <c r="G410" s="654"/>
    </row>
    <row r="411" spans="1:7" ht="18" customHeight="1" x14ac:dyDescent="0.25">
      <c r="A411" s="612">
        <v>78</v>
      </c>
      <c r="B411" s="613" t="s">
        <v>5880</v>
      </c>
      <c r="C411" s="606" t="s">
        <v>5335</v>
      </c>
      <c r="D411" s="612" t="s">
        <v>5881</v>
      </c>
      <c r="E411" s="617">
        <v>40000000</v>
      </c>
      <c r="F411" s="617"/>
      <c r="G411" s="654"/>
    </row>
    <row r="412" spans="1:7" ht="18" customHeight="1" x14ac:dyDescent="0.25">
      <c r="A412" s="612">
        <v>79</v>
      </c>
      <c r="B412" s="613" t="s">
        <v>5880</v>
      </c>
      <c r="C412" s="606" t="s">
        <v>5335</v>
      </c>
      <c r="D412" s="612" t="s">
        <v>5881</v>
      </c>
      <c r="E412" s="617">
        <v>40000000</v>
      </c>
      <c r="F412" s="617"/>
      <c r="G412" s="654"/>
    </row>
    <row r="413" spans="1:7" ht="18" customHeight="1" x14ac:dyDescent="0.25">
      <c r="A413" s="612">
        <v>80</v>
      </c>
      <c r="B413" s="613" t="s">
        <v>5882</v>
      </c>
      <c r="C413" s="606" t="s">
        <v>5335</v>
      </c>
      <c r="D413" s="612" t="s">
        <v>5883</v>
      </c>
      <c r="E413" s="617"/>
      <c r="F413" s="617">
        <v>20000000</v>
      </c>
      <c r="G413" s="654"/>
    </row>
    <row r="414" spans="1:7" ht="18" customHeight="1" x14ac:dyDescent="0.25">
      <c r="A414" s="612">
        <v>81</v>
      </c>
      <c r="B414" s="613" t="s">
        <v>5884</v>
      </c>
      <c r="C414" s="606" t="s">
        <v>5335</v>
      </c>
      <c r="D414" s="612" t="s">
        <v>5883</v>
      </c>
      <c r="E414" s="617"/>
      <c r="F414" s="617">
        <v>20000000</v>
      </c>
      <c r="G414" s="654"/>
    </row>
    <row r="415" spans="1:7" ht="18" customHeight="1" x14ac:dyDescent="0.25">
      <c r="A415" s="612">
        <v>82</v>
      </c>
      <c r="B415" s="613" t="s">
        <v>5885</v>
      </c>
      <c r="C415" s="606" t="s">
        <v>1924</v>
      </c>
      <c r="D415" s="612" t="s">
        <v>5883</v>
      </c>
      <c r="E415" s="617">
        <v>40000000</v>
      </c>
      <c r="F415" s="617"/>
      <c r="G415" s="654"/>
    </row>
    <row r="416" spans="1:7" ht="18" customHeight="1" x14ac:dyDescent="0.25">
      <c r="A416" s="612">
        <v>83</v>
      </c>
      <c r="B416" s="613" t="s">
        <v>5886</v>
      </c>
      <c r="C416" s="606" t="s">
        <v>5335</v>
      </c>
      <c r="D416" s="612" t="s">
        <v>5887</v>
      </c>
      <c r="E416" s="617">
        <v>40000000</v>
      </c>
      <c r="F416" s="617"/>
      <c r="G416" s="654"/>
    </row>
    <row r="417" spans="1:7" ht="18" customHeight="1" x14ac:dyDescent="0.25">
      <c r="A417" s="612">
        <v>84</v>
      </c>
      <c r="B417" s="613" t="s">
        <v>5888</v>
      </c>
      <c r="C417" s="606" t="s">
        <v>5335</v>
      </c>
      <c r="D417" s="612" t="s">
        <v>5889</v>
      </c>
      <c r="E417" s="617">
        <v>40000000</v>
      </c>
      <c r="F417" s="617"/>
      <c r="G417" s="656" t="s">
        <v>1914</v>
      </c>
    </row>
    <row r="418" spans="1:7" ht="18" customHeight="1" x14ac:dyDescent="0.25">
      <c r="A418" s="612">
        <v>85</v>
      </c>
      <c r="B418" s="613" t="s">
        <v>5890</v>
      </c>
      <c r="C418" s="606" t="s">
        <v>5335</v>
      </c>
      <c r="D418" s="612" t="s">
        <v>5889</v>
      </c>
      <c r="E418" s="617">
        <v>40000000</v>
      </c>
      <c r="F418" s="617"/>
      <c r="G418" s="654"/>
    </row>
    <row r="419" spans="1:7" ht="18" customHeight="1" x14ac:dyDescent="0.25">
      <c r="A419" s="612">
        <v>86</v>
      </c>
      <c r="B419" s="613" t="s">
        <v>5891</v>
      </c>
      <c r="C419" s="606" t="s">
        <v>5335</v>
      </c>
      <c r="D419" s="612" t="s">
        <v>5889</v>
      </c>
      <c r="E419" s="617">
        <v>40000000</v>
      </c>
      <c r="F419" s="617"/>
      <c r="G419" s="654"/>
    </row>
    <row r="420" spans="1:7" ht="18" customHeight="1" x14ac:dyDescent="0.25">
      <c r="A420" s="612">
        <v>87</v>
      </c>
      <c r="B420" s="613" t="s">
        <v>5892</v>
      </c>
      <c r="C420" s="606" t="s">
        <v>5335</v>
      </c>
      <c r="D420" s="612" t="s">
        <v>5889</v>
      </c>
      <c r="E420" s="617">
        <v>40000000</v>
      </c>
      <c r="F420" s="617"/>
      <c r="G420" s="654"/>
    </row>
    <row r="421" spans="1:7" ht="18" customHeight="1" x14ac:dyDescent="0.25">
      <c r="A421" s="612">
        <v>88</v>
      </c>
      <c r="B421" s="613" t="s">
        <v>5893</v>
      </c>
      <c r="C421" s="606" t="s">
        <v>5335</v>
      </c>
      <c r="D421" s="612" t="s">
        <v>5889</v>
      </c>
      <c r="E421" s="617">
        <v>40000000</v>
      </c>
      <c r="F421" s="617"/>
      <c r="G421" s="654"/>
    </row>
    <row r="422" spans="1:7" ht="18" customHeight="1" x14ac:dyDescent="0.25">
      <c r="A422" s="612">
        <v>89</v>
      </c>
      <c r="B422" s="613" t="s">
        <v>5894</v>
      </c>
      <c r="C422" s="606" t="s">
        <v>1922</v>
      </c>
      <c r="D422" s="612" t="s">
        <v>5895</v>
      </c>
      <c r="E422" s="617">
        <v>40000000</v>
      </c>
      <c r="F422" s="617"/>
      <c r="G422" s="654"/>
    </row>
    <row r="423" spans="1:7" ht="18" customHeight="1" x14ac:dyDescent="0.25">
      <c r="A423" s="612">
        <v>90</v>
      </c>
      <c r="B423" s="613" t="s">
        <v>5896</v>
      </c>
      <c r="C423" s="655" t="s">
        <v>1924</v>
      </c>
      <c r="D423" s="612" t="s">
        <v>5895</v>
      </c>
      <c r="E423" s="617">
        <v>40000000</v>
      </c>
      <c r="F423" s="617"/>
      <c r="G423" s="654"/>
    </row>
    <row r="424" spans="1:7" ht="18" customHeight="1" x14ac:dyDescent="0.25">
      <c r="A424" s="612">
        <v>91</v>
      </c>
      <c r="B424" s="613" t="s">
        <v>5897</v>
      </c>
      <c r="C424" s="606" t="s">
        <v>5335</v>
      </c>
      <c r="D424" s="612" t="s">
        <v>5895</v>
      </c>
      <c r="E424" s="617"/>
      <c r="F424" s="617">
        <v>20000000</v>
      </c>
      <c r="G424" s="654"/>
    </row>
    <row r="425" spans="1:7" ht="18" customHeight="1" x14ac:dyDescent="0.25">
      <c r="A425" s="612">
        <v>92</v>
      </c>
      <c r="B425" s="613" t="s">
        <v>5898</v>
      </c>
      <c r="C425" s="606" t="s">
        <v>5335</v>
      </c>
      <c r="D425" s="612" t="s">
        <v>812</v>
      </c>
      <c r="E425" s="617"/>
      <c r="F425" s="617">
        <v>20000000</v>
      </c>
      <c r="G425" s="654"/>
    </row>
    <row r="426" spans="1:7" ht="18" customHeight="1" x14ac:dyDescent="0.25">
      <c r="A426" s="612">
        <v>93</v>
      </c>
      <c r="B426" s="613" t="s">
        <v>5899</v>
      </c>
      <c r="C426" s="606" t="s">
        <v>5335</v>
      </c>
      <c r="D426" s="612" t="s">
        <v>812</v>
      </c>
      <c r="E426" s="617">
        <v>40000000</v>
      </c>
      <c r="F426" s="617"/>
      <c r="G426" s="654"/>
    </row>
    <row r="427" spans="1:7" ht="18" customHeight="1" x14ac:dyDescent="0.25">
      <c r="A427" s="612">
        <v>94</v>
      </c>
      <c r="B427" s="613" t="s">
        <v>5900</v>
      </c>
      <c r="C427" s="606" t="s">
        <v>1922</v>
      </c>
      <c r="D427" s="612" t="s">
        <v>5901</v>
      </c>
      <c r="E427" s="617"/>
      <c r="F427" s="617">
        <v>20000000</v>
      </c>
      <c r="G427" s="654"/>
    </row>
    <row r="428" spans="1:7" ht="18" customHeight="1" x14ac:dyDescent="0.25">
      <c r="A428" s="612">
        <v>95</v>
      </c>
      <c r="B428" s="613" t="s">
        <v>5902</v>
      </c>
      <c r="C428" s="606" t="s">
        <v>5335</v>
      </c>
      <c r="D428" s="612" t="s">
        <v>5901</v>
      </c>
      <c r="E428" s="617"/>
      <c r="F428" s="617">
        <v>20000000</v>
      </c>
      <c r="G428" s="654"/>
    </row>
    <row r="429" spans="1:7" ht="18" customHeight="1" x14ac:dyDescent="0.25">
      <c r="A429" s="612">
        <v>96</v>
      </c>
      <c r="B429" s="613" t="s">
        <v>5903</v>
      </c>
      <c r="C429" s="606" t="s">
        <v>5335</v>
      </c>
      <c r="D429" s="612" t="s">
        <v>5904</v>
      </c>
      <c r="E429" s="617">
        <v>40000000</v>
      </c>
      <c r="F429" s="617"/>
      <c r="G429" s="654"/>
    </row>
    <row r="430" spans="1:7" ht="18" customHeight="1" x14ac:dyDescent="0.25">
      <c r="A430" s="612">
        <v>97</v>
      </c>
      <c r="B430" s="613" t="s">
        <v>5905</v>
      </c>
      <c r="C430" s="606" t="s">
        <v>5335</v>
      </c>
      <c r="D430" s="612" t="s">
        <v>5904</v>
      </c>
      <c r="E430" s="617">
        <v>40000000</v>
      </c>
      <c r="F430" s="617"/>
      <c r="G430" s="654"/>
    </row>
    <row r="431" spans="1:7" ht="18" customHeight="1" x14ac:dyDescent="0.25">
      <c r="A431" s="612">
        <v>98</v>
      </c>
      <c r="B431" s="613" t="s">
        <v>5906</v>
      </c>
      <c r="C431" s="606" t="s">
        <v>5335</v>
      </c>
      <c r="D431" s="612" t="s">
        <v>5904</v>
      </c>
      <c r="E431" s="617">
        <v>40000000</v>
      </c>
      <c r="F431" s="617"/>
      <c r="G431" s="654"/>
    </row>
    <row r="432" spans="1:7" ht="18" customHeight="1" x14ac:dyDescent="0.25">
      <c r="A432" s="612">
        <v>99</v>
      </c>
      <c r="B432" s="613" t="s">
        <v>5907</v>
      </c>
      <c r="C432" s="606" t="s">
        <v>5335</v>
      </c>
      <c r="D432" s="612" t="s">
        <v>5904</v>
      </c>
      <c r="E432" s="617">
        <v>40000000</v>
      </c>
      <c r="F432" s="617"/>
      <c r="G432" s="654"/>
    </row>
    <row r="433" spans="1:7" ht="18" customHeight="1" x14ac:dyDescent="0.25">
      <c r="A433" s="612">
        <v>100</v>
      </c>
      <c r="B433" s="613" t="s">
        <v>5908</v>
      </c>
      <c r="C433" s="606" t="s">
        <v>5335</v>
      </c>
      <c r="D433" s="612" t="s">
        <v>5904</v>
      </c>
      <c r="E433" s="617">
        <v>40000000</v>
      </c>
      <c r="F433" s="617"/>
      <c r="G433" s="654"/>
    </row>
    <row r="434" spans="1:7" ht="18" customHeight="1" x14ac:dyDescent="0.25">
      <c r="A434" s="612">
        <v>101</v>
      </c>
      <c r="B434" s="613" t="s">
        <v>5909</v>
      </c>
      <c r="C434" s="606" t="s">
        <v>5335</v>
      </c>
      <c r="D434" s="612" t="s">
        <v>5904</v>
      </c>
      <c r="E434" s="617">
        <v>40000000</v>
      </c>
      <c r="F434" s="617"/>
      <c r="G434" s="654"/>
    </row>
    <row r="435" spans="1:7" ht="18" customHeight="1" x14ac:dyDescent="0.25">
      <c r="A435" s="612">
        <v>102</v>
      </c>
      <c r="B435" s="613" t="s">
        <v>5910</v>
      </c>
      <c r="C435" s="606" t="s">
        <v>5335</v>
      </c>
      <c r="D435" s="612" t="s">
        <v>5904</v>
      </c>
      <c r="E435" s="617">
        <v>40000000</v>
      </c>
      <c r="F435" s="617"/>
      <c r="G435" s="654"/>
    </row>
    <row r="436" spans="1:7" ht="18" customHeight="1" x14ac:dyDescent="0.25">
      <c r="A436" s="612">
        <v>103</v>
      </c>
      <c r="B436" s="613" t="s">
        <v>5911</v>
      </c>
      <c r="C436" s="606" t="s">
        <v>5335</v>
      </c>
      <c r="D436" s="612" t="s">
        <v>5904</v>
      </c>
      <c r="E436" s="617">
        <v>40000000</v>
      </c>
      <c r="F436" s="617"/>
      <c r="G436" s="654"/>
    </row>
    <row r="437" spans="1:7" ht="18" customHeight="1" x14ac:dyDescent="0.25">
      <c r="A437" s="612">
        <v>104</v>
      </c>
      <c r="B437" s="613" t="s">
        <v>5912</v>
      </c>
      <c r="C437" s="606" t="s">
        <v>5335</v>
      </c>
      <c r="D437" s="612" t="s">
        <v>5895</v>
      </c>
      <c r="E437" s="617"/>
      <c r="F437" s="617">
        <v>20000000</v>
      </c>
      <c r="G437" s="654"/>
    </row>
    <row r="438" spans="1:7" ht="18" customHeight="1" x14ac:dyDescent="0.25">
      <c r="A438" s="609" t="s">
        <v>1328</v>
      </c>
      <c r="B438" s="615" t="s">
        <v>5361</v>
      </c>
      <c r="C438" s="604"/>
      <c r="D438" s="609"/>
      <c r="E438" s="618">
        <f>SUM(E439:E514)</f>
        <v>1760000000</v>
      </c>
      <c r="F438" s="618">
        <f>SUM(F439:F514)</f>
        <v>640000000</v>
      </c>
      <c r="G438" s="657"/>
    </row>
    <row r="439" spans="1:7" ht="18" customHeight="1" x14ac:dyDescent="0.25">
      <c r="A439" s="612">
        <v>105</v>
      </c>
      <c r="B439" s="613" t="s">
        <v>5913</v>
      </c>
      <c r="C439" s="606" t="s">
        <v>5335</v>
      </c>
      <c r="D439" s="612" t="s">
        <v>5914</v>
      </c>
      <c r="E439" s="617">
        <v>40000000</v>
      </c>
      <c r="F439" s="617"/>
      <c r="G439" s="654"/>
    </row>
    <row r="440" spans="1:7" ht="18" customHeight="1" x14ac:dyDescent="0.25">
      <c r="A440" s="612">
        <v>106</v>
      </c>
      <c r="B440" s="613" t="s">
        <v>5915</v>
      </c>
      <c r="C440" s="606" t="s">
        <v>5335</v>
      </c>
      <c r="D440" s="612" t="s">
        <v>5914</v>
      </c>
      <c r="E440" s="617">
        <v>40000000</v>
      </c>
      <c r="F440" s="617"/>
      <c r="G440" s="654"/>
    </row>
    <row r="441" spans="1:7" ht="18" customHeight="1" x14ac:dyDescent="0.25">
      <c r="A441" s="612">
        <v>107</v>
      </c>
      <c r="B441" s="613" t="s">
        <v>5916</v>
      </c>
      <c r="C441" s="606" t="s">
        <v>5335</v>
      </c>
      <c r="D441" s="612" t="s">
        <v>5914</v>
      </c>
      <c r="E441" s="617">
        <v>40000000</v>
      </c>
      <c r="F441" s="617"/>
      <c r="G441" s="654"/>
    </row>
    <row r="442" spans="1:7" ht="18" customHeight="1" x14ac:dyDescent="0.25">
      <c r="A442" s="612">
        <v>108</v>
      </c>
      <c r="B442" s="613" t="s">
        <v>4565</v>
      </c>
      <c r="C442" s="606" t="s">
        <v>5335</v>
      </c>
      <c r="D442" s="612" t="s">
        <v>5914</v>
      </c>
      <c r="E442" s="617"/>
      <c r="F442" s="617">
        <v>20000000</v>
      </c>
      <c r="G442" s="654"/>
    </row>
    <row r="443" spans="1:7" ht="18" customHeight="1" x14ac:dyDescent="0.25">
      <c r="A443" s="612">
        <v>109</v>
      </c>
      <c r="B443" s="613" t="s">
        <v>5917</v>
      </c>
      <c r="C443" s="606" t="s">
        <v>5335</v>
      </c>
      <c r="D443" s="612" t="s">
        <v>5914</v>
      </c>
      <c r="E443" s="617"/>
      <c r="F443" s="617">
        <v>20000000</v>
      </c>
      <c r="G443" s="654"/>
    </row>
    <row r="444" spans="1:7" ht="18" customHeight="1" x14ac:dyDescent="0.25">
      <c r="A444" s="612">
        <v>110</v>
      </c>
      <c r="B444" s="613" t="s">
        <v>5918</v>
      </c>
      <c r="C444" s="606" t="s">
        <v>5335</v>
      </c>
      <c r="D444" s="612" t="s">
        <v>5914</v>
      </c>
      <c r="E444" s="617">
        <v>40000000</v>
      </c>
      <c r="F444" s="617"/>
      <c r="G444" s="654"/>
    </row>
    <row r="445" spans="1:7" ht="18" customHeight="1" x14ac:dyDescent="0.25">
      <c r="A445" s="612">
        <v>111</v>
      </c>
      <c r="B445" s="613" t="s">
        <v>5919</v>
      </c>
      <c r="C445" s="606" t="s">
        <v>5335</v>
      </c>
      <c r="D445" s="612" t="s">
        <v>5920</v>
      </c>
      <c r="E445" s="617">
        <v>40000000</v>
      </c>
      <c r="F445" s="617"/>
      <c r="G445" s="654"/>
    </row>
    <row r="446" spans="1:7" ht="18" customHeight="1" x14ac:dyDescent="0.25">
      <c r="A446" s="612">
        <v>112</v>
      </c>
      <c r="B446" s="613" t="s">
        <v>5921</v>
      </c>
      <c r="C446" s="606" t="s">
        <v>5335</v>
      </c>
      <c r="D446" s="612" t="s">
        <v>5920</v>
      </c>
      <c r="E446" s="617"/>
      <c r="F446" s="617">
        <v>20000000</v>
      </c>
      <c r="G446" s="654"/>
    </row>
    <row r="447" spans="1:7" ht="18" customHeight="1" x14ac:dyDescent="0.25">
      <c r="A447" s="612">
        <v>113</v>
      </c>
      <c r="B447" s="613" t="s">
        <v>5922</v>
      </c>
      <c r="C447" s="606" t="s">
        <v>5335</v>
      </c>
      <c r="D447" s="612" t="s">
        <v>5920</v>
      </c>
      <c r="E447" s="617">
        <v>40000000</v>
      </c>
      <c r="F447" s="617"/>
      <c r="G447" s="654"/>
    </row>
    <row r="448" spans="1:7" ht="18" customHeight="1" x14ac:dyDescent="0.25">
      <c r="A448" s="612">
        <v>114</v>
      </c>
      <c r="B448" s="613" t="s">
        <v>5923</v>
      </c>
      <c r="C448" s="606" t="s">
        <v>5335</v>
      </c>
      <c r="D448" s="612" t="s">
        <v>5920</v>
      </c>
      <c r="E448" s="617">
        <v>40000000</v>
      </c>
      <c r="F448" s="617"/>
      <c r="G448" s="654"/>
    </row>
    <row r="449" spans="1:7" ht="18" customHeight="1" x14ac:dyDescent="0.25">
      <c r="A449" s="612">
        <v>115</v>
      </c>
      <c r="B449" s="613" t="s">
        <v>5924</v>
      </c>
      <c r="C449" s="606" t="s">
        <v>5335</v>
      </c>
      <c r="D449" s="612" t="s">
        <v>5920</v>
      </c>
      <c r="E449" s="617">
        <v>40000000</v>
      </c>
      <c r="F449" s="617"/>
      <c r="G449" s="654"/>
    </row>
    <row r="450" spans="1:7" ht="18" customHeight="1" x14ac:dyDescent="0.25">
      <c r="A450" s="612">
        <v>116</v>
      </c>
      <c r="B450" s="613" t="s">
        <v>5925</v>
      </c>
      <c r="C450" s="606" t="s">
        <v>5335</v>
      </c>
      <c r="D450" s="612" t="s">
        <v>5920</v>
      </c>
      <c r="E450" s="617"/>
      <c r="F450" s="617">
        <v>20000000</v>
      </c>
      <c r="G450" s="654"/>
    </row>
    <row r="451" spans="1:7" ht="18" customHeight="1" x14ac:dyDescent="0.25">
      <c r="A451" s="612">
        <v>117</v>
      </c>
      <c r="B451" s="613" t="s">
        <v>5926</v>
      </c>
      <c r="C451" s="606" t="s">
        <v>5335</v>
      </c>
      <c r="D451" s="612" t="s">
        <v>5920</v>
      </c>
      <c r="E451" s="617"/>
      <c r="F451" s="617">
        <v>20000000</v>
      </c>
      <c r="G451" s="654"/>
    </row>
    <row r="452" spans="1:7" ht="18" customHeight="1" x14ac:dyDescent="0.25">
      <c r="A452" s="612">
        <v>118</v>
      </c>
      <c r="B452" s="613" t="s">
        <v>5927</v>
      </c>
      <c r="C452" s="606" t="s">
        <v>5335</v>
      </c>
      <c r="D452" s="612" t="s">
        <v>5920</v>
      </c>
      <c r="E452" s="617"/>
      <c r="F452" s="617">
        <v>20000000</v>
      </c>
      <c r="G452" s="654"/>
    </row>
    <row r="453" spans="1:7" ht="18" customHeight="1" x14ac:dyDescent="0.25">
      <c r="A453" s="612">
        <v>119</v>
      </c>
      <c r="B453" s="613" t="s">
        <v>5928</v>
      </c>
      <c r="C453" s="606" t="s">
        <v>5335</v>
      </c>
      <c r="D453" s="612" t="s">
        <v>5920</v>
      </c>
      <c r="E453" s="617">
        <v>40000000</v>
      </c>
      <c r="F453" s="617"/>
      <c r="G453" s="654"/>
    </row>
    <row r="454" spans="1:7" ht="18" customHeight="1" x14ac:dyDescent="0.25">
      <c r="A454" s="612">
        <v>120</v>
      </c>
      <c r="B454" s="613" t="s">
        <v>5929</v>
      </c>
      <c r="C454" s="606" t="s">
        <v>5335</v>
      </c>
      <c r="D454" s="612" t="s">
        <v>5930</v>
      </c>
      <c r="E454" s="617">
        <v>40000000</v>
      </c>
      <c r="F454" s="617"/>
      <c r="G454" s="654"/>
    </row>
    <row r="455" spans="1:7" ht="18" customHeight="1" x14ac:dyDescent="0.25">
      <c r="A455" s="612">
        <v>121</v>
      </c>
      <c r="B455" s="613" t="s">
        <v>5931</v>
      </c>
      <c r="C455" s="606" t="s">
        <v>5335</v>
      </c>
      <c r="D455" s="612" t="s">
        <v>5930</v>
      </c>
      <c r="E455" s="617">
        <v>40000000</v>
      </c>
      <c r="F455" s="617"/>
      <c r="G455" s="654"/>
    </row>
    <row r="456" spans="1:7" ht="18" customHeight="1" x14ac:dyDescent="0.25">
      <c r="A456" s="612">
        <v>122</v>
      </c>
      <c r="B456" s="613" t="s">
        <v>5932</v>
      </c>
      <c r="C456" s="606" t="s">
        <v>5335</v>
      </c>
      <c r="D456" s="612" t="s">
        <v>5930</v>
      </c>
      <c r="E456" s="617">
        <v>40000000</v>
      </c>
      <c r="F456" s="617"/>
      <c r="G456" s="654"/>
    </row>
    <row r="457" spans="1:7" ht="18" customHeight="1" x14ac:dyDescent="0.25">
      <c r="A457" s="612">
        <v>123</v>
      </c>
      <c r="B457" s="613" t="s">
        <v>5933</v>
      </c>
      <c r="C457" s="606" t="s">
        <v>5335</v>
      </c>
      <c r="D457" s="612" t="s">
        <v>5934</v>
      </c>
      <c r="E457" s="617"/>
      <c r="F457" s="617">
        <v>20000000</v>
      </c>
      <c r="G457" s="654"/>
    </row>
    <row r="458" spans="1:7" ht="18" customHeight="1" x14ac:dyDescent="0.25">
      <c r="A458" s="612">
        <v>124</v>
      </c>
      <c r="B458" s="613" t="s">
        <v>5935</v>
      </c>
      <c r="C458" s="606" t="s">
        <v>5335</v>
      </c>
      <c r="D458" s="612" t="s">
        <v>5934</v>
      </c>
      <c r="E458" s="617">
        <v>40000000</v>
      </c>
      <c r="F458" s="617"/>
      <c r="G458" s="654"/>
    </row>
    <row r="459" spans="1:7" ht="18" customHeight="1" x14ac:dyDescent="0.25">
      <c r="A459" s="612">
        <v>125</v>
      </c>
      <c r="B459" s="613" t="s">
        <v>5936</v>
      </c>
      <c r="C459" s="606" t="s">
        <v>5335</v>
      </c>
      <c r="D459" s="612" t="s">
        <v>5934</v>
      </c>
      <c r="E459" s="617">
        <v>40000000</v>
      </c>
      <c r="F459" s="617"/>
      <c r="G459" s="654"/>
    </row>
    <row r="460" spans="1:7" ht="18" customHeight="1" x14ac:dyDescent="0.25">
      <c r="A460" s="612">
        <v>126</v>
      </c>
      <c r="B460" s="613" t="s">
        <v>5937</v>
      </c>
      <c r="C460" s="606" t="s">
        <v>5335</v>
      </c>
      <c r="D460" s="612" t="s">
        <v>5934</v>
      </c>
      <c r="E460" s="617">
        <v>40000000</v>
      </c>
      <c r="F460" s="617"/>
      <c r="G460" s="654"/>
    </row>
    <row r="461" spans="1:7" ht="18" customHeight="1" x14ac:dyDescent="0.25">
      <c r="A461" s="612">
        <v>127</v>
      </c>
      <c r="B461" s="613" t="s">
        <v>5938</v>
      </c>
      <c r="C461" s="606" t="s">
        <v>5335</v>
      </c>
      <c r="D461" s="612" t="s">
        <v>5414</v>
      </c>
      <c r="E461" s="617">
        <v>40000000</v>
      </c>
      <c r="F461" s="617"/>
      <c r="G461" s="654"/>
    </row>
    <row r="462" spans="1:7" ht="18" customHeight="1" x14ac:dyDescent="0.25">
      <c r="A462" s="612">
        <v>128</v>
      </c>
      <c r="B462" s="613" t="s">
        <v>5939</v>
      </c>
      <c r="C462" s="606" t="s">
        <v>5335</v>
      </c>
      <c r="D462" s="612" t="s">
        <v>5414</v>
      </c>
      <c r="E462" s="617">
        <v>40000000</v>
      </c>
      <c r="F462" s="617"/>
      <c r="G462" s="654"/>
    </row>
    <row r="463" spans="1:7" ht="18" customHeight="1" x14ac:dyDescent="0.25">
      <c r="A463" s="612">
        <v>129</v>
      </c>
      <c r="B463" s="613" t="s">
        <v>5940</v>
      </c>
      <c r="C463" s="606" t="s">
        <v>5335</v>
      </c>
      <c r="D463" s="612" t="s">
        <v>5414</v>
      </c>
      <c r="E463" s="617"/>
      <c r="F463" s="617">
        <v>20000000</v>
      </c>
      <c r="G463" s="654"/>
    </row>
    <row r="464" spans="1:7" ht="18" customHeight="1" x14ac:dyDescent="0.25">
      <c r="A464" s="612">
        <v>130</v>
      </c>
      <c r="B464" s="613" t="s">
        <v>5941</v>
      </c>
      <c r="C464" s="606" t="s">
        <v>5335</v>
      </c>
      <c r="D464" s="612" t="s">
        <v>5414</v>
      </c>
      <c r="E464" s="617"/>
      <c r="F464" s="617">
        <v>20000000</v>
      </c>
      <c r="G464" s="654"/>
    </row>
    <row r="465" spans="1:7" ht="18" customHeight="1" x14ac:dyDescent="0.25">
      <c r="A465" s="612">
        <v>131</v>
      </c>
      <c r="B465" s="613" t="s">
        <v>5942</v>
      </c>
      <c r="C465" s="606" t="s">
        <v>5335</v>
      </c>
      <c r="D465" s="612" t="s">
        <v>5943</v>
      </c>
      <c r="E465" s="617">
        <v>40000000</v>
      </c>
      <c r="F465" s="617"/>
      <c r="G465" s="654"/>
    </row>
    <row r="466" spans="1:7" ht="18" customHeight="1" x14ac:dyDescent="0.25">
      <c r="A466" s="612">
        <v>132</v>
      </c>
      <c r="B466" s="613" t="s">
        <v>5944</v>
      </c>
      <c r="C466" s="606" t="s">
        <v>1924</v>
      </c>
      <c r="D466" s="612" t="s">
        <v>5943</v>
      </c>
      <c r="E466" s="617">
        <v>40000000</v>
      </c>
      <c r="F466" s="617"/>
      <c r="G466" s="654"/>
    </row>
    <row r="467" spans="1:7" ht="18" customHeight="1" x14ac:dyDescent="0.25">
      <c r="A467" s="612">
        <v>133</v>
      </c>
      <c r="B467" s="613" t="s">
        <v>5945</v>
      </c>
      <c r="C467" s="606" t="s">
        <v>5335</v>
      </c>
      <c r="D467" s="612" t="s">
        <v>5368</v>
      </c>
      <c r="E467" s="617">
        <v>40000000</v>
      </c>
      <c r="F467" s="617"/>
      <c r="G467" s="654"/>
    </row>
    <row r="468" spans="1:7" ht="18" customHeight="1" x14ac:dyDescent="0.25">
      <c r="A468" s="612">
        <v>134</v>
      </c>
      <c r="B468" s="613" t="s">
        <v>5946</v>
      </c>
      <c r="C468" s="606" t="s">
        <v>5335</v>
      </c>
      <c r="D468" s="612" t="s">
        <v>5368</v>
      </c>
      <c r="E468" s="617"/>
      <c r="F468" s="617">
        <v>20000000</v>
      </c>
      <c r="G468" s="654"/>
    </row>
    <row r="469" spans="1:7" ht="18" customHeight="1" x14ac:dyDescent="0.25">
      <c r="A469" s="612">
        <v>135</v>
      </c>
      <c r="B469" s="613" t="s">
        <v>5947</v>
      </c>
      <c r="C469" s="606" t="s">
        <v>5335</v>
      </c>
      <c r="D469" s="612" t="s">
        <v>5368</v>
      </c>
      <c r="E469" s="617"/>
      <c r="F469" s="617">
        <v>20000000</v>
      </c>
      <c r="G469" s="654"/>
    </row>
    <row r="470" spans="1:7" ht="18" customHeight="1" x14ac:dyDescent="0.25">
      <c r="A470" s="612">
        <v>136</v>
      </c>
      <c r="B470" s="613" t="s">
        <v>5948</v>
      </c>
      <c r="C470" s="606" t="s">
        <v>5335</v>
      </c>
      <c r="D470" s="612" t="s">
        <v>5368</v>
      </c>
      <c r="E470" s="617">
        <v>40000000</v>
      </c>
      <c r="F470" s="617"/>
      <c r="G470" s="654"/>
    </row>
    <row r="471" spans="1:7" ht="18" customHeight="1" x14ac:dyDescent="0.25">
      <c r="A471" s="612">
        <v>137</v>
      </c>
      <c r="B471" s="613" t="s">
        <v>5949</v>
      </c>
      <c r="C471" s="606" t="s">
        <v>5335</v>
      </c>
      <c r="D471" s="612" t="s">
        <v>5368</v>
      </c>
      <c r="E471" s="617"/>
      <c r="F471" s="617">
        <v>20000000</v>
      </c>
      <c r="G471" s="654"/>
    </row>
    <row r="472" spans="1:7" ht="18" customHeight="1" x14ac:dyDescent="0.25">
      <c r="A472" s="612">
        <v>138</v>
      </c>
      <c r="B472" s="613" t="s">
        <v>5950</v>
      </c>
      <c r="C472" s="606" t="s">
        <v>5335</v>
      </c>
      <c r="D472" s="612" t="s">
        <v>5951</v>
      </c>
      <c r="E472" s="617">
        <v>40000000</v>
      </c>
      <c r="F472" s="617"/>
      <c r="G472" s="654"/>
    </row>
    <row r="473" spans="1:7" ht="18" customHeight="1" x14ac:dyDescent="0.25">
      <c r="A473" s="612">
        <v>139</v>
      </c>
      <c r="B473" s="613" t="s">
        <v>5952</v>
      </c>
      <c r="C473" s="606" t="s">
        <v>5335</v>
      </c>
      <c r="D473" s="612" t="s">
        <v>5951</v>
      </c>
      <c r="E473" s="617">
        <v>40000000</v>
      </c>
      <c r="F473" s="617"/>
      <c r="G473" s="654"/>
    </row>
    <row r="474" spans="1:7" ht="18" customHeight="1" x14ac:dyDescent="0.25">
      <c r="A474" s="612">
        <v>140</v>
      </c>
      <c r="B474" s="613" t="s">
        <v>5953</v>
      </c>
      <c r="C474" s="606" t="s">
        <v>5335</v>
      </c>
      <c r="D474" s="612" t="s">
        <v>5951</v>
      </c>
      <c r="E474" s="617"/>
      <c r="F474" s="617">
        <v>20000000</v>
      </c>
      <c r="G474" s="654"/>
    </row>
    <row r="475" spans="1:7" ht="18" customHeight="1" x14ac:dyDescent="0.25">
      <c r="A475" s="612">
        <v>141</v>
      </c>
      <c r="B475" s="613" t="s">
        <v>5954</v>
      </c>
      <c r="C475" s="606" t="s">
        <v>5335</v>
      </c>
      <c r="D475" s="612" t="s">
        <v>5951</v>
      </c>
      <c r="E475" s="617"/>
      <c r="F475" s="617">
        <v>20000000</v>
      </c>
      <c r="G475" s="654"/>
    </row>
    <row r="476" spans="1:7" ht="18" customHeight="1" x14ac:dyDescent="0.25">
      <c r="A476" s="612">
        <v>142</v>
      </c>
      <c r="B476" s="613" t="s">
        <v>5955</v>
      </c>
      <c r="C476" s="606" t="s">
        <v>5335</v>
      </c>
      <c r="D476" s="612" t="s">
        <v>5951</v>
      </c>
      <c r="E476" s="617">
        <v>40000000</v>
      </c>
      <c r="F476" s="617"/>
      <c r="G476" s="654"/>
    </row>
    <row r="477" spans="1:7" ht="18" customHeight="1" x14ac:dyDescent="0.25">
      <c r="A477" s="612">
        <v>143</v>
      </c>
      <c r="B477" s="613" t="s">
        <v>5956</v>
      </c>
      <c r="C477" s="606" t="s">
        <v>5335</v>
      </c>
      <c r="D477" s="612" t="s">
        <v>5951</v>
      </c>
      <c r="E477" s="617"/>
      <c r="F477" s="617">
        <v>20000000</v>
      </c>
      <c r="G477" s="654"/>
    </row>
    <row r="478" spans="1:7" ht="18" customHeight="1" x14ac:dyDescent="0.25">
      <c r="A478" s="612">
        <v>144</v>
      </c>
      <c r="B478" s="613" t="s">
        <v>5957</v>
      </c>
      <c r="C478" s="606" t="s">
        <v>5335</v>
      </c>
      <c r="D478" s="612" t="s">
        <v>5958</v>
      </c>
      <c r="E478" s="617"/>
      <c r="F478" s="617">
        <v>20000000</v>
      </c>
      <c r="G478" s="654"/>
    </row>
    <row r="479" spans="1:7" ht="18" customHeight="1" x14ac:dyDescent="0.25">
      <c r="A479" s="612">
        <v>145</v>
      </c>
      <c r="B479" s="613" t="s">
        <v>5959</v>
      </c>
      <c r="C479" s="606" t="s">
        <v>5335</v>
      </c>
      <c r="D479" s="612" t="s">
        <v>5958</v>
      </c>
      <c r="E479" s="617">
        <v>40000000</v>
      </c>
      <c r="F479" s="617"/>
      <c r="G479" s="654"/>
    </row>
    <row r="480" spans="1:7" ht="18" customHeight="1" x14ac:dyDescent="0.25">
      <c r="A480" s="612">
        <v>146</v>
      </c>
      <c r="B480" s="613" t="s">
        <v>5960</v>
      </c>
      <c r="C480" s="606" t="s">
        <v>5335</v>
      </c>
      <c r="D480" s="612" t="s">
        <v>5958</v>
      </c>
      <c r="E480" s="617"/>
      <c r="F480" s="617">
        <v>20000000</v>
      </c>
      <c r="G480" s="654"/>
    </row>
    <row r="481" spans="1:7" ht="18" customHeight="1" x14ac:dyDescent="0.25">
      <c r="A481" s="612">
        <v>147</v>
      </c>
      <c r="B481" s="613" t="s">
        <v>5961</v>
      </c>
      <c r="C481" s="606" t="s">
        <v>5335</v>
      </c>
      <c r="D481" s="612" t="s">
        <v>5958</v>
      </c>
      <c r="E481" s="617">
        <v>40000000</v>
      </c>
      <c r="F481" s="617"/>
      <c r="G481" s="654"/>
    </row>
    <row r="482" spans="1:7" ht="18" customHeight="1" x14ac:dyDescent="0.25">
      <c r="A482" s="612">
        <v>148</v>
      </c>
      <c r="B482" s="613" t="s">
        <v>5962</v>
      </c>
      <c r="C482" s="606" t="s">
        <v>5335</v>
      </c>
      <c r="D482" s="612" t="s">
        <v>5958</v>
      </c>
      <c r="E482" s="617">
        <v>40000000</v>
      </c>
      <c r="F482" s="617"/>
      <c r="G482" s="654"/>
    </row>
    <row r="483" spans="1:7" ht="18" customHeight="1" x14ac:dyDescent="0.25">
      <c r="A483" s="612">
        <v>149</v>
      </c>
      <c r="B483" s="613" t="s">
        <v>5963</v>
      </c>
      <c r="C483" s="606" t="s">
        <v>5335</v>
      </c>
      <c r="D483" s="612" t="s">
        <v>5958</v>
      </c>
      <c r="E483" s="617"/>
      <c r="F483" s="617">
        <v>20000000</v>
      </c>
      <c r="G483" s="654"/>
    </row>
    <row r="484" spans="1:7" ht="18" customHeight="1" x14ac:dyDescent="0.25">
      <c r="A484" s="612">
        <v>150</v>
      </c>
      <c r="B484" s="613" t="s">
        <v>5964</v>
      </c>
      <c r="C484" s="606" t="s">
        <v>5335</v>
      </c>
      <c r="D484" s="612" t="s">
        <v>1466</v>
      </c>
      <c r="E484" s="617"/>
      <c r="F484" s="617">
        <v>20000000</v>
      </c>
      <c r="G484" s="654"/>
    </row>
    <row r="485" spans="1:7" ht="18" customHeight="1" x14ac:dyDescent="0.25">
      <c r="A485" s="612">
        <v>151</v>
      </c>
      <c r="B485" s="613" t="s">
        <v>5965</v>
      </c>
      <c r="C485" s="606" t="s">
        <v>5335</v>
      </c>
      <c r="D485" s="612" t="s">
        <v>1466</v>
      </c>
      <c r="E485" s="617"/>
      <c r="F485" s="617">
        <v>20000000</v>
      </c>
      <c r="G485" s="654"/>
    </row>
    <row r="486" spans="1:7" ht="18" customHeight="1" x14ac:dyDescent="0.25">
      <c r="A486" s="612">
        <v>152</v>
      </c>
      <c r="B486" s="613" t="s">
        <v>5966</v>
      </c>
      <c r="C486" s="606" t="s">
        <v>5335</v>
      </c>
      <c r="D486" s="612" t="s">
        <v>1466</v>
      </c>
      <c r="E486" s="617"/>
      <c r="F486" s="617">
        <v>20000000</v>
      </c>
      <c r="G486" s="654"/>
    </row>
    <row r="487" spans="1:7" ht="18" customHeight="1" x14ac:dyDescent="0.25">
      <c r="A487" s="612">
        <v>153</v>
      </c>
      <c r="B487" s="613" t="s">
        <v>5522</v>
      </c>
      <c r="C487" s="606" t="s">
        <v>5335</v>
      </c>
      <c r="D487" s="612" t="s">
        <v>1466</v>
      </c>
      <c r="E487" s="617"/>
      <c r="F487" s="617">
        <v>20000000</v>
      </c>
      <c r="G487" s="654"/>
    </row>
    <row r="488" spans="1:7" ht="18" customHeight="1" x14ac:dyDescent="0.25">
      <c r="A488" s="612">
        <v>154</v>
      </c>
      <c r="B488" s="613" t="s">
        <v>5967</v>
      </c>
      <c r="C488" s="606" t="s">
        <v>5335</v>
      </c>
      <c r="D488" s="612" t="s">
        <v>1466</v>
      </c>
      <c r="E488" s="617"/>
      <c r="F488" s="617">
        <v>20000000</v>
      </c>
      <c r="G488" s="654"/>
    </row>
    <row r="489" spans="1:7" ht="18" customHeight="1" x14ac:dyDescent="0.25">
      <c r="A489" s="612">
        <v>155</v>
      </c>
      <c r="B489" s="613" t="s">
        <v>5968</v>
      </c>
      <c r="C489" s="606" t="s">
        <v>5335</v>
      </c>
      <c r="D489" s="612" t="s">
        <v>5969</v>
      </c>
      <c r="E489" s="617">
        <v>40000000</v>
      </c>
      <c r="F489" s="617"/>
      <c r="G489" s="654"/>
    </row>
    <row r="490" spans="1:7" ht="18" customHeight="1" x14ac:dyDescent="0.25">
      <c r="A490" s="612">
        <v>156</v>
      </c>
      <c r="B490" s="613" t="s">
        <v>5970</v>
      </c>
      <c r="C490" s="606" t="s">
        <v>5335</v>
      </c>
      <c r="D490" s="612" t="s">
        <v>5969</v>
      </c>
      <c r="E490" s="617"/>
      <c r="F490" s="617">
        <v>20000000</v>
      </c>
      <c r="G490" s="654"/>
    </row>
    <row r="491" spans="1:7" ht="18" customHeight="1" x14ac:dyDescent="0.25">
      <c r="A491" s="612">
        <v>157</v>
      </c>
      <c r="B491" s="613" t="s">
        <v>5971</v>
      </c>
      <c r="C491" s="606" t="s">
        <v>5335</v>
      </c>
      <c r="D491" s="612" t="s">
        <v>5969</v>
      </c>
      <c r="E491" s="617"/>
      <c r="F491" s="617">
        <v>20000000</v>
      </c>
      <c r="G491" s="654"/>
    </row>
    <row r="492" spans="1:7" ht="18" customHeight="1" x14ac:dyDescent="0.25">
      <c r="A492" s="612">
        <v>158</v>
      </c>
      <c r="B492" s="613" t="s">
        <v>5972</v>
      </c>
      <c r="C492" s="606" t="s">
        <v>5335</v>
      </c>
      <c r="D492" s="612" t="s">
        <v>5969</v>
      </c>
      <c r="E492" s="617">
        <v>40000000</v>
      </c>
      <c r="F492" s="617"/>
      <c r="G492" s="654"/>
    </row>
    <row r="493" spans="1:7" ht="18" customHeight="1" x14ac:dyDescent="0.25">
      <c r="A493" s="612">
        <v>159</v>
      </c>
      <c r="B493" s="613" t="s">
        <v>5973</v>
      </c>
      <c r="C493" s="655" t="s">
        <v>5335</v>
      </c>
      <c r="D493" s="612" t="s">
        <v>5969</v>
      </c>
      <c r="E493" s="617">
        <v>40000000</v>
      </c>
      <c r="F493" s="617"/>
      <c r="G493" s="654"/>
    </row>
    <row r="494" spans="1:7" ht="18" customHeight="1" x14ac:dyDescent="0.25">
      <c r="A494" s="612">
        <v>160</v>
      </c>
      <c r="B494" s="613" t="s">
        <v>5974</v>
      </c>
      <c r="C494" s="606" t="s">
        <v>5335</v>
      </c>
      <c r="D494" s="612" t="s">
        <v>5969</v>
      </c>
      <c r="E494" s="617"/>
      <c r="F494" s="617">
        <v>20000000</v>
      </c>
      <c r="G494" s="654"/>
    </row>
    <row r="495" spans="1:7" ht="18" customHeight="1" x14ac:dyDescent="0.25">
      <c r="A495" s="612">
        <v>161</v>
      </c>
      <c r="B495" s="613" t="s">
        <v>5975</v>
      </c>
      <c r="C495" s="606" t="s">
        <v>5335</v>
      </c>
      <c r="D495" s="612" t="s">
        <v>5969</v>
      </c>
      <c r="E495" s="617">
        <v>40000000</v>
      </c>
      <c r="F495" s="617"/>
      <c r="G495" s="654"/>
    </row>
    <row r="496" spans="1:7" ht="18" customHeight="1" x14ac:dyDescent="0.25">
      <c r="A496" s="612">
        <v>162</v>
      </c>
      <c r="B496" s="613" t="s">
        <v>5976</v>
      </c>
      <c r="C496" s="606" t="s">
        <v>1924</v>
      </c>
      <c r="D496" s="612" t="s">
        <v>5977</v>
      </c>
      <c r="E496" s="617">
        <v>40000000</v>
      </c>
      <c r="F496" s="617"/>
      <c r="G496" s="654"/>
    </row>
    <row r="497" spans="1:7" ht="18" customHeight="1" x14ac:dyDescent="0.25">
      <c r="A497" s="612">
        <v>163</v>
      </c>
      <c r="B497" s="613" t="s">
        <v>5978</v>
      </c>
      <c r="C497" s="606" t="s">
        <v>5335</v>
      </c>
      <c r="D497" s="612" t="s">
        <v>5977</v>
      </c>
      <c r="E497" s="617">
        <v>40000000</v>
      </c>
      <c r="F497" s="617"/>
      <c r="G497" s="654"/>
    </row>
    <row r="498" spans="1:7" ht="18" customHeight="1" x14ac:dyDescent="0.25">
      <c r="A498" s="612">
        <v>164</v>
      </c>
      <c r="B498" s="613" t="s">
        <v>5979</v>
      </c>
      <c r="C498" s="606" t="s">
        <v>5335</v>
      </c>
      <c r="D498" s="612" t="s">
        <v>5980</v>
      </c>
      <c r="E498" s="617">
        <v>40000000</v>
      </c>
      <c r="F498" s="617"/>
      <c r="G498" s="654"/>
    </row>
    <row r="499" spans="1:7" ht="18" customHeight="1" x14ac:dyDescent="0.25">
      <c r="A499" s="612">
        <v>165</v>
      </c>
      <c r="B499" s="613" t="s">
        <v>5981</v>
      </c>
      <c r="C499" s="606" t="s">
        <v>5335</v>
      </c>
      <c r="D499" s="612" t="s">
        <v>5980</v>
      </c>
      <c r="E499" s="617">
        <v>40000000</v>
      </c>
      <c r="F499" s="617"/>
      <c r="G499" s="654"/>
    </row>
    <row r="500" spans="1:7" ht="18" customHeight="1" x14ac:dyDescent="0.25">
      <c r="A500" s="612">
        <v>166</v>
      </c>
      <c r="B500" s="613" t="s">
        <v>3931</v>
      </c>
      <c r="C500" s="606" t="s">
        <v>5335</v>
      </c>
      <c r="D500" s="612" t="s">
        <v>5980</v>
      </c>
      <c r="E500" s="617"/>
      <c r="F500" s="617">
        <v>20000000</v>
      </c>
      <c r="G500" s="654"/>
    </row>
    <row r="501" spans="1:7" ht="18" customHeight="1" x14ac:dyDescent="0.25">
      <c r="A501" s="612">
        <v>167</v>
      </c>
      <c r="B501" s="613" t="s">
        <v>5982</v>
      </c>
      <c r="C501" s="606" t="s">
        <v>5335</v>
      </c>
      <c r="D501" s="612" t="s">
        <v>5980</v>
      </c>
      <c r="E501" s="617"/>
      <c r="F501" s="617">
        <v>20000000</v>
      </c>
      <c r="G501" s="654"/>
    </row>
    <row r="502" spans="1:7" ht="18" customHeight="1" x14ac:dyDescent="0.25">
      <c r="A502" s="612">
        <v>168</v>
      </c>
      <c r="B502" s="613" t="s">
        <v>5983</v>
      </c>
      <c r="C502" s="606" t="s">
        <v>5335</v>
      </c>
      <c r="D502" s="612" t="s">
        <v>5984</v>
      </c>
      <c r="E502" s="617">
        <v>40000000</v>
      </c>
      <c r="F502" s="617"/>
      <c r="G502" s="654"/>
    </row>
    <row r="503" spans="1:7" ht="18" customHeight="1" x14ac:dyDescent="0.25">
      <c r="A503" s="612">
        <v>169</v>
      </c>
      <c r="B503" s="613" t="s">
        <v>5985</v>
      </c>
      <c r="C503" s="606" t="s">
        <v>5335</v>
      </c>
      <c r="D503" s="612" t="s">
        <v>5984</v>
      </c>
      <c r="E503" s="617">
        <v>40000000</v>
      </c>
      <c r="F503" s="617"/>
      <c r="G503" s="654"/>
    </row>
    <row r="504" spans="1:7" ht="18" customHeight="1" x14ac:dyDescent="0.25">
      <c r="A504" s="612">
        <v>170</v>
      </c>
      <c r="B504" s="613" t="s">
        <v>5645</v>
      </c>
      <c r="C504" s="606" t="s">
        <v>5335</v>
      </c>
      <c r="D504" s="612" t="s">
        <v>5984</v>
      </c>
      <c r="E504" s="617">
        <v>40000000</v>
      </c>
      <c r="F504" s="617"/>
      <c r="G504" s="654"/>
    </row>
    <row r="505" spans="1:7" ht="18" customHeight="1" x14ac:dyDescent="0.25">
      <c r="A505" s="612">
        <v>171</v>
      </c>
      <c r="B505" s="613" t="s">
        <v>5986</v>
      </c>
      <c r="C505" s="606" t="s">
        <v>5335</v>
      </c>
      <c r="D505" s="612" t="s">
        <v>5984</v>
      </c>
      <c r="E505" s="617">
        <v>40000000</v>
      </c>
      <c r="F505" s="617"/>
      <c r="G505" s="654"/>
    </row>
    <row r="506" spans="1:7" ht="18" customHeight="1" x14ac:dyDescent="0.25">
      <c r="A506" s="612">
        <v>172</v>
      </c>
      <c r="B506" s="627" t="s">
        <v>5987</v>
      </c>
      <c r="C506" s="606" t="s">
        <v>5335</v>
      </c>
      <c r="D506" s="606" t="s">
        <v>5920</v>
      </c>
      <c r="E506" s="628"/>
      <c r="F506" s="628">
        <v>20000000</v>
      </c>
      <c r="G506" s="654"/>
    </row>
    <row r="507" spans="1:7" ht="18" customHeight="1" x14ac:dyDescent="0.25">
      <c r="A507" s="612">
        <v>173</v>
      </c>
      <c r="B507" s="627" t="s">
        <v>5988</v>
      </c>
      <c r="C507" s="606" t="s">
        <v>5335</v>
      </c>
      <c r="D507" s="606" t="s">
        <v>5920</v>
      </c>
      <c r="E507" s="628">
        <v>40000000</v>
      </c>
      <c r="F507" s="628"/>
      <c r="G507" s="654"/>
    </row>
    <row r="508" spans="1:7" ht="18" customHeight="1" x14ac:dyDescent="0.25">
      <c r="A508" s="612">
        <v>174</v>
      </c>
      <c r="B508" s="627" t="s">
        <v>5989</v>
      </c>
      <c r="C508" s="606" t="s">
        <v>5335</v>
      </c>
      <c r="D508" s="606" t="s">
        <v>5930</v>
      </c>
      <c r="E508" s="628"/>
      <c r="F508" s="628">
        <v>20000000</v>
      </c>
      <c r="G508" s="658" t="s">
        <v>1914</v>
      </c>
    </row>
    <row r="509" spans="1:7" ht="18" customHeight="1" x14ac:dyDescent="0.25">
      <c r="A509" s="612">
        <v>175</v>
      </c>
      <c r="B509" s="627" t="s">
        <v>5990</v>
      </c>
      <c r="C509" s="606" t="s">
        <v>5335</v>
      </c>
      <c r="D509" s="606" t="s">
        <v>5951</v>
      </c>
      <c r="E509" s="628"/>
      <c r="F509" s="628">
        <v>20000000</v>
      </c>
      <c r="G509" s="654"/>
    </row>
    <row r="510" spans="1:7" ht="18" customHeight="1" x14ac:dyDescent="0.25">
      <c r="A510" s="612">
        <v>176</v>
      </c>
      <c r="B510" s="627" t="s">
        <v>5991</v>
      </c>
      <c r="C510" s="606" t="s">
        <v>5335</v>
      </c>
      <c r="D510" s="606" t="s">
        <v>5958</v>
      </c>
      <c r="E510" s="628">
        <v>40000000</v>
      </c>
      <c r="F510" s="628"/>
      <c r="G510" s="658" t="s">
        <v>1914</v>
      </c>
    </row>
    <row r="511" spans="1:7" ht="18" customHeight="1" x14ac:dyDescent="0.25">
      <c r="A511" s="612">
        <v>177</v>
      </c>
      <c r="B511" s="627" t="s">
        <v>5992</v>
      </c>
      <c r="C511" s="606" t="s">
        <v>5335</v>
      </c>
      <c r="D511" s="606" t="s">
        <v>5370</v>
      </c>
      <c r="E511" s="628">
        <v>40000000</v>
      </c>
      <c r="F511" s="628"/>
      <c r="G511" s="658" t="s">
        <v>1914</v>
      </c>
    </row>
    <row r="512" spans="1:7" ht="18" customHeight="1" x14ac:dyDescent="0.25">
      <c r="A512" s="612">
        <v>178</v>
      </c>
      <c r="B512" s="627" t="s">
        <v>5993</v>
      </c>
      <c r="C512" s="606" t="s">
        <v>5335</v>
      </c>
      <c r="D512" s="606" t="s">
        <v>5994</v>
      </c>
      <c r="E512" s="628"/>
      <c r="F512" s="628">
        <v>20000000</v>
      </c>
      <c r="G512" s="654"/>
    </row>
    <row r="513" spans="1:7" ht="18" customHeight="1" x14ac:dyDescent="0.25">
      <c r="A513" s="612">
        <v>179</v>
      </c>
      <c r="B513" s="627" t="s">
        <v>5995</v>
      </c>
      <c r="C513" s="655" t="s">
        <v>5335</v>
      </c>
      <c r="D513" s="606" t="s">
        <v>5414</v>
      </c>
      <c r="E513" s="628">
        <v>40000000</v>
      </c>
      <c r="F513" s="628"/>
      <c r="G513" s="654"/>
    </row>
    <row r="514" spans="1:7" ht="18" customHeight="1" x14ac:dyDescent="0.25">
      <c r="A514" s="612">
        <v>180</v>
      </c>
      <c r="B514" s="627" t="s">
        <v>5996</v>
      </c>
      <c r="C514" s="606" t="s">
        <v>5335</v>
      </c>
      <c r="D514" s="606" t="s">
        <v>5969</v>
      </c>
      <c r="E514" s="628">
        <v>40000000</v>
      </c>
      <c r="F514" s="628"/>
      <c r="G514" s="658" t="s">
        <v>1914</v>
      </c>
    </row>
    <row r="515" spans="1:7" ht="18" customHeight="1" x14ac:dyDescent="0.25">
      <c r="A515" s="604" t="s">
        <v>1330</v>
      </c>
      <c r="B515" s="605" t="s">
        <v>5997</v>
      </c>
      <c r="C515" s="604"/>
      <c r="D515" s="604"/>
      <c r="E515" s="607">
        <f>SUM(E516:E590)</f>
        <v>2360000000</v>
      </c>
      <c r="F515" s="607">
        <f>SUM(F516:F590)</f>
        <v>320000000</v>
      </c>
      <c r="G515" s="653"/>
    </row>
    <row r="516" spans="1:7" ht="18" customHeight="1" x14ac:dyDescent="0.25">
      <c r="A516" s="612">
        <v>181</v>
      </c>
      <c r="B516" s="619" t="s">
        <v>5998</v>
      </c>
      <c r="C516" s="606" t="s">
        <v>5335</v>
      </c>
      <c r="D516" s="620" t="s">
        <v>5432</v>
      </c>
      <c r="E516" s="621">
        <v>40000000</v>
      </c>
      <c r="F516" s="621"/>
      <c r="G516" s="654"/>
    </row>
    <row r="517" spans="1:7" ht="18" customHeight="1" x14ac:dyDescent="0.25">
      <c r="A517" s="612">
        <v>182</v>
      </c>
      <c r="B517" s="619" t="s">
        <v>5999</v>
      </c>
      <c r="C517" s="606" t="s">
        <v>1957</v>
      </c>
      <c r="D517" s="620" t="s">
        <v>5432</v>
      </c>
      <c r="E517" s="621">
        <v>40000000</v>
      </c>
      <c r="F517" s="621"/>
      <c r="G517" s="654"/>
    </row>
    <row r="518" spans="1:7" ht="18" customHeight="1" x14ac:dyDescent="0.25">
      <c r="A518" s="612">
        <v>183</v>
      </c>
      <c r="B518" s="619" t="s">
        <v>6000</v>
      </c>
      <c r="C518" s="606" t="s">
        <v>5335</v>
      </c>
      <c r="D518" s="620" t="s">
        <v>5432</v>
      </c>
      <c r="E518" s="621">
        <v>40000000</v>
      </c>
      <c r="F518" s="621"/>
      <c r="G518" s="654"/>
    </row>
    <row r="519" spans="1:7" ht="18" customHeight="1" x14ac:dyDescent="0.25">
      <c r="A519" s="612">
        <v>184</v>
      </c>
      <c r="B519" s="619" t="s">
        <v>6001</v>
      </c>
      <c r="C519" s="606" t="s">
        <v>5335</v>
      </c>
      <c r="D519" s="620" t="s">
        <v>5432</v>
      </c>
      <c r="E519" s="621">
        <v>40000000</v>
      </c>
      <c r="F519" s="621"/>
      <c r="G519" s="654"/>
    </row>
    <row r="520" spans="1:7" ht="18" customHeight="1" x14ac:dyDescent="0.25">
      <c r="A520" s="612">
        <v>185</v>
      </c>
      <c r="B520" s="619" t="s">
        <v>6002</v>
      </c>
      <c r="C520" s="606" t="s">
        <v>5335</v>
      </c>
      <c r="D520" s="620" t="s">
        <v>5432</v>
      </c>
      <c r="E520" s="621">
        <v>40000000</v>
      </c>
      <c r="F520" s="621"/>
      <c r="G520" s="654"/>
    </row>
    <row r="521" spans="1:7" ht="18" customHeight="1" x14ac:dyDescent="0.25">
      <c r="A521" s="612">
        <v>186</v>
      </c>
      <c r="B521" s="619" t="s">
        <v>6003</v>
      </c>
      <c r="C521" s="606" t="s">
        <v>5335</v>
      </c>
      <c r="D521" s="620" t="s">
        <v>5432</v>
      </c>
      <c r="E521" s="624"/>
      <c r="F521" s="621">
        <v>20000000</v>
      </c>
      <c r="G521" s="654"/>
    </row>
    <row r="522" spans="1:7" ht="18" customHeight="1" x14ac:dyDescent="0.25">
      <c r="A522" s="612">
        <v>187</v>
      </c>
      <c r="B522" s="619" t="s">
        <v>6004</v>
      </c>
      <c r="C522" s="606" t="s">
        <v>5335</v>
      </c>
      <c r="D522" s="620" t="s">
        <v>5432</v>
      </c>
      <c r="E522" s="624">
        <v>40000000</v>
      </c>
      <c r="F522" s="621"/>
      <c r="G522" s="654"/>
    </row>
    <row r="523" spans="1:7" ht="18" customHeight="1" x14ac:dyDescent="0.25">
      <c r="A523" s="612">
        <v>188</v>
      </c>
      <c r="B523" s="619" t="s">
        <v>6005</v>
      </c>
      <c r="C523" s="606" t="s">
        <v>1924</v>
      </c>
      <c r="D523" s="620" t="s">
        <v>5432</v>
      </c>
      <c r="E523" s="624">
        <v>40000000</v>
      </c>
      <c r="F523" s="621"/>
      <c r="G523" s="654"/>
    </row>
    <row r="524" spans="1:7" ht="18" customHeight="1" x14ac:dyDescent="0.25">
      <c r="A524" s="612">
        <v>189</v>
      </c>
      <c r="B524" s="619" t="s">
        <v>6006</v>
      </c>
      <c r="C524" s="606" t="s">
        <v>1957</v>
      </c>
      <c r="D524" s="620" t="s">
        <v>5432</v>
      </c>
      <c r="E524" s="624">
        <v>40000000</v>
      </c>
      <c r="F524" s="621"/>
      <c r="G524" s="654"/>
    </row>
    <row r="525" spans="1:7" ht="18" customHeight="1" x14ac:dyDescent="0.25">
      <c r="A525" s="612">
        <v>190</v>
      </c>
      <c r="B525" s="619" t="s">
        <v>6007</v>
      </c>
      <c r="C525" s="606" t="s">
        <v>1957</v>
      </c>
      <c r="D525" s="620" t="s">
        <v>5432</v>
      </c>
      <c r="E525" s="621">
        <v>40000000</v>
      </c>
      <c r="F525" s="621"/>
      <c r="G525" s="654"/>
    </row>
    <row r="526" spans="1:7" ht="18" customHeight="1" x14ac:dyDescent="0.25">
      <c r="A526" s="612">
        <v>191</v>
      </c>
      <c r="B526" s="636" t="s">
        <v>6008</v>
      </c>
      <c r="C526" s="606" t="s">
        <v>1922</v>
      </c>
      <c r="D526" s="620" t="s">
        <v>5432</v>
      </c>
      <c r="E526" s="621">
        <v>40000000</v>
      </c>
      <c r="F526" s="621"/>
      <c r="G526" s="659" t="s">
        <v>1914</v>
      </c>
    </row>
    <row r="527" spans="1:7" ht="18" customHeight="1" x14ac:dyDescent="0.25">
      <c r="A527" s="612">
        <v>192</v>
      </c>
      <c r="B527" s="619" t="s">
        <v>6009</v>
      </c>
      <c r="C527" s="606" t="s">
        <v>5335</v>
      </c>
      <c r="D527" s="620" t="s">
        <v>5428</v>
      </c>
      <c r="E527" s="624"/>
      <c r="F527" s="621">
        <v>20000000</v>
      </c>
      <c r="G527" s="654"/>
    </row>
    <row r="528" spans="1:7" ht="18" customHeight="1" x14ac:dyDescent="0.25">
      <c r="A528" s="612">
        <v>193</v>
      </c>
      <c r="B528" s="619" t="s">
        <v>6010</v>
      </c>
      <c r="C528" s="606" t="s">
        <v>5335</v>
      </c>
      <c r="D528" s="620" t="s">
        <v>5428</v>
      </c>
      <c r="E528" s="621">
        <v>40000000</v>
      </c>
      <c r="F528" s="624"/>
      <c r="G528" s="654"/>
    </row>
    <row r="529" spans="1:7" ht="18" customHeight="1" x14ac:dyDescent="0.25">
      <c r="A529" s="612">
        <v>194</v>
      </c>
      <c r="B529" s="619" t="s">
        <v>6011</v>
      </c>
      <c r="C529" s="606" t="s">
        <v>5335</v>
      </c>
      <c r="D529" s="620" t="s">
        <v>5428</v>
      </c>
      <c r="E529" s="621">
        <v>40000000</v>
      </c>
      <c r="F529" s="621"/>
      <c r="G529" s="654"/>
    </row>
    <row r="530" spans="1:7" ht="18" customHeight="1" x14ac:dyDescent="0.25">
      <c r="A530" s="612">
        <v>195</v>
      </c>
      <c r="B530" s="619" t="s">
        <v>6012</v>
      </c>
      <c r="C530" s="606" t="s">
        <v>5335</v>
      </c>
      <c r="D530" s="620" t="s">
        <v>5428</v>
      </c>
      <c r="E530" s="621">
        <v>40000000</v>
      </c>
      <c r="F530" s="621"/>
      <c r="G530" s="654"/>
    </row>
    <row r="531" spans="1:7" ht="18" customHeight="1" x14ac:dyDescent="0.25">
      <c r="A531" s="612">
        <v>196</v>
      </c>
      <c r="B531" s="619" t="s">
        <v>6013</v>
      </c>
      <c r="C531" s="606" t="s">
        <v>1922</v>
      </c>
      <c r="D531" s="620" t="s">
        <v>5428</v>
      </c>
      <c r="E531" s="624"/>
      <c r="F531" s="621">
        <v>20000000</v>
      </c>
      <c r="G531" s="654"/>
    </row>
    <row r="532" spans="1:7" ht="18" customHeight="1" x14ac:dyDescent="0.25">
      <c r="A532" s="612">
        <v>197</v>
      </c>
      <c r="B532" s="619" t="s">
        <v>6014</v>
      </c>
      <c r="C532" s="655" t="s">
        <v>5335</v>
      </c>
      <c r="D532" s="620" t="s">
        <v>6015</v>
      </c>
      <c r="E532" s="621">
        <v>40000000</v>
      </c>
      <c r="F532" s="624"/>
      <c r="G532" s="654"/>
    </row>
    <row r="533" spans="1:7" ht="18" customHeight="1" x14ac:dyDescent="0.25">
      <c r="A533" s="612">
        <v>198</v>
      </c>
      <c r="B533" s="619" t="s">
        <v>6016</v>
      </c>
      <c r="C533" s="655" t="s">
        <v>5335</v>
      </c>
      <c r="D533" s="620" t="s">
        <v>6015</v>
      </c>
      <c r="E533" s="621">
        <v>40000000</v>
      </c>
      <c r="F533" s="621"/>
      <c r="G533" s="654"/>
    </row>
    <row r="534" spans="1:7" ht="18" customHeight="1" x14ac:dyDescent="0.25">
      <c r="A534" s="612">
        <v>199</v>
      </c>
      <c r="B534" s="619" t="s">
        <v>6017</v>
      </c>
      <c r="C534" s="655" t="s">
        <v>5335</v>
      </c>
      <c r="D534" s="620" t="s">
        <v>5430</v>
      </c>
      <c r="E534" s="621">
        <v>40000000</v>
      </c>
      <c r="F534" s="621"/>
      <c r="G534" s="654"/>
    </row>
    <row r="535" spans="1:7" ht="18" customHeight="1" x14ac:dyDescent="0.25">
      <c r="A535" s="612">
        <v>200</v>
      </c>
      <c r="B535" s="619" t="s">
        <v>6018</v>
      </c>
      <c r="C535" s="655" t="s">
        <v>5335</v>
      </c>
      <c r="D535" s="620" t="s">
        <v>5430</v>
      </c>
      <c r="E535" s="621">
        <v>40000000</v>
      </c>
      <c r="F535" s="624"/>
      <c r="G535" s="654"/>
    </row>
    <row r="536" spans="1:7" ht="18" customHeight="1" x14ac:dyDescent="0.25">
      <c r="A536" s="612">
        <v>201</v>
      </c>
      <c r="B536" s="619" t="s">
        <v>6019</v>
      </c>
      <c r="C536" s="655" t="s">
        <v>5335</v>
      </c>
      <c r="D536" s="620" t="s">
        <v>5430</v>
      </c>
      <c r="E536" s="621">
        <v>40000000</v>
      </c>
      <c r="F536" s="624"/>
      <c r="G536" s="654"/>
    </row>
    <row r="537" spans="1:7" ht="18" customHeight="1" x14ac:dyDescent="0.25">
      <c r="A537" s="612">
        <v>202</v>
      </c>
      <c r="B537" s="619" t="s">
        <v>6020</v>
      </c>
      <c r="C537" s="655" t="s">
        <v>5335</v>
      </c>
      <c r="D537" s="620" t="s">
        <v>5430</v>
      </c>
      <c r="E537" s="621">
        <v>40000000</v>
      </c>
      <c r="F537" s="621"/>
      <c r="G537" s="654"/>
    </row>
    <row r="538" spans="1:7" ht="18" customHeight="1" x14ac:dyDescent="0.25">
      <c r="A538" s="612">
        <v>203</v>
      </c>
      <c r="B538" s="619" t="s">
        <v>6021</v>
      </c>
      <c r="C538" s="655" t="s">
        <v>5335</v>
      </c>
      <c r="D538" s="620" t="s">
        <v>6022</v>
      </c>
      <c r="E538" s="621">
        <v>40000000</v>
      </c>
      <c r="F538" s="621"/>
      <c r="G538" s="654"/>
    </row>
    <row r="539" spans="1:7" ht="18" customHeight="1" x14ac:dyDescent="0.25">
      <c r="A539" s="612">
        <v>204</v>
      </c>
      <c r="B539" s="619" t="s">
        <v>6023</v>
      </c>
      <c r="C539" s="606" t="s">
        <v>1957</v>
      </c>
      <c r="D539" s="620" t="s">
        <v>6022</v>
      </c>
      <c r="E539" s="621">
        <v>40000000</v>
      </c>
      <c r="F539" s="621"/>
      <c r="G539" s="654"/>
    </row>
    <row r="540" spans="1:7" ht="18" customHeight="1" x14ac:dyDescent="0.25">
      <c r="A540" s="612">
        <v>205</v>
      </c>
      <c r="B540" s="619" t="s">
        <v>6024</v>
      </c>
      <c r="C540" s="606" t="s">
        <v>1957</v>
      </c>
      <c r="D540" s="620" t="s">
        <v>5446</v>
      </c>
      <c r="E540" s="621">
        <v>40000000</v>
      </c>
      <c r="F540" s="621"/>
      <c r="G540" s="654"/>
    </row>
    <row r="541" spans="1:7" ht="18" customHeight="1" x14ac:dyDescent="0.25">
      <c r="A541" s="612">
        <v>206</v>
      </c>
      <c r="B541" s="619" t="s">
        <v>6025</v>
      </c>
      <c r="C541" s="606" t="s">
        <v>1957</v>
      </c>
      <c r="D541" s="620" t="s">
        <v>5446</v>
      </c>
      <c r="E541" s="624"/>
      <c r="F541" s="621">
        <v>20000000</v>
      </c>
      <c r="G541" s="654"/>
    </row>
    <row r="542" spans="1:7" ht="18" customHeight="1" x14ac:dyDescent="0.25">
      <c r="A542" s="612">
        <v>207</v>
      </c>
      <c r="B542" s="619" t="s">
        <v>6026</v>
      </c>
      <c r="C542" s="655" t="s">
        <v>5335</v>
      </c>
      <c r="D542" s="620" t="s">
        <v>5435</v>
      </c>
      <c r="E542" s="621">
        <v>40000000</v>
      </c>
      <c r="F542" s="621"/>
      <c r="G542" s="654"/>
    </row>
    <row r="543" spans="1:7" ht="18" customHeight="1" x14ac:dyDescent="0.25">
      <c r="A543" s="612">
        <v>208</v>
      </c>
      <c r="B543" s="619" t="s">
        <v>6027</v>
      </c>
      <c r="C543" s="606" t="s">
        <v>1924</v>
      </c>
      <c r="D543" s="620" t="s">
        <v>5446</v>
      </c>
      <c r="E543" s="621">
        <v>40000000</v>
      </c>
      <c r="F543" s="621"/>
      <c r="G543" s="654"/>
    </row>
    <row r="544" spans="1:7" ht="18" customHeight="1" x14ac:dyDescent="0.25">
      <c r="A544" s="612">
        <v>209</v>
      </c>
      <c r="B544" s="619" t="s">
        <v>6028</v>
      </c>
      <c r="C544" s="655" t="s">
        <v>5335</v>
      </c>
      <c r="D544" s="620" t="s">
        <v>5446</v>
      </c>
      <c r="E544" s="621">
        <v>40000000</v>
      </c>
      <c r="F544" s="621"/>
      <c r="G544" s="654"/>
    </row>
    <row r="545" spans="1:7" ht="18" customHeight="1" x14ac:dyDescent="0.25">
      <c r="A545" s="612">
        <v>210</v>
      </c>
      <c r="B545" s="619" t="s">
        <v>6029</v>
      </c>
      <c r="C545" s="655" t="s">
        <v>5335</v>
      </c>
      <c r="D545" s="620" t="s">
        <v>5446</v>
      </c>
      <c r="E545" s="621">
        <v>40000000</v>
      </c>
      <c r="F545" s="621"/>
      <c r="G545" s="654"/>
    </row>
    <row r="546" spans="1:7" ht="18" customHeight="1" x14ac:dyDescent="0.25">
      <c r="A546" s="612">
        <v>211</v>
      </c>
      <c r="B546" s="619" t="s">
        <v>6030</v>
      </c>
      <c r="C546" s="655" t="s">
        <v>5335</v>
      </c>
      <c r="D546" s="620" t="s">
        <v>5444</v>
      </c>
      <c r="E546" s="621">
        <v>40000000</v>
      </c>
      <c r="F546" s="621"/>
      <c r="G546" s="654"/>
    </row>
    <row r="547" spans="1:7" ht="18" customHeight="1" x14ac:dyDescent="0.25">
      <c r="A547" s="612">
        <v>212</v>
      </c>
      <c r="B547" s="619" t="s">
        <v>6031</v>
      </c>
      <c r="C547" s="606" t="s">
        <v>1922</v>
      </c>
      <c r="D547" s="620" t="s">
        <v>5444</v>
      </c>
      <c r="E547" s="624"/>
      <c r="F547" s="621">
        <v>20000000</v>
      </c>
      <c r="G547" s="654"/>
    </row>
    <row r="548" spans="1:7" ht="18" customHeight="1" x14ac:dyDescent="0.25">
      <c r="A548" s="612">
        <v>213</v>
      </c>
      <c r="B548" s="619" t="s">
        <v>6032</v>
      </c>
      <c r="C548" s="655" t="s">
        <v>5335</v>
      </c>
      <c r="D548" s="620" t="s">
        <v>5444</v>
      </c>
      <c r="E548" s="624"/>
      <c r="F548" s="621">
        <v>20000000</v>
      </c>
      <c r="G548" s="654"/>
    </row>
    <row r="549" spans="1:7" ht="18" customHeight="1" x14ac:dyDescent="0.25">
      <c r="A549" s="612">
        <v>214</v>
      </c>
      <c r="B549" s="619" t="s">
        <v>6033</v>
      </c>
      <c r="C549" s="606" t="s">
        <v>1957</v>
      </c>
      <c r="D549" s="620" t="s">
        <v>5444</v>
      </c>
      <c r="E549" s="621">
        <v>40000000</v>
      </c>
      <c r="F549" s="621"/>
      <c r="G549" s="654"/>
    </row>
    <row r="550" spans="1:7" ht="18" customHeight="1" x14ac:dyDescent="0.25">
      <c r="A550" s="612">
        <v>215</v>
      </c>
      <c r="B550" s="619" t="s">
        <v>6034</v>
      </c>
      <c r="C550" s="655" t="s">
        <v>5335</v>
      </c>
      <c r="D550" s="620" t="s">
        <v>5444</v>
      </c>
      <c r="E550" s="621">
        <v>40000000</v>
      </c>
      <c r="F550" s="621"/>
      <c r="G550" s="654"/>
    </row>
    <row r="551" spans="1:7" ht="18" customHeight="1" x14ac:dyDescent="0.25">
      <c r="A551" s="612">
        <v>216</v>
      </c>
      <c r="B551" s="619" t="s">
        <v>6035</v>
      </c>
      <c r="C551" s="606" t="s">
        <v>1922</v>
      </c>
      <c r="D551" s="620" t="s">
        <v>6036</v>
      </c>
      <c r="E551" s="624"/>
      <c r="F551" s="621">
        <v>20000000</v>
      </c>
      <c r="G551" s="654"/>
    </row>
    <row r="552" spans="1:7" ht="18" customHeight="1" x14ac:dyDescent="0.25">
      <c r="A552" s="612">
        <v>217</v>
      </c>
      <c r="B552" s="619" t="s">
        <v>6037</v>
      </c>
      <c r="C552" s="655" t="s">
        <v>5335</v>
      </c>
      <c r="D552" s="620" t="s">
        <v>6036</v>
      </c>
      <c r="E552" s="621"/>
      <c r="F552" s="621">
        <v>20000000</v>
      </c>
      <c r="G552" s="654"/>
    </row>
    <row r="553" spans="1:7" ht="18" customHeight="1" x14ac:dyDescent="0.25">
      <c r="A553" s="612">
        <v>218</v>
      </c>
      <c r="B553" s="619" t="s">
        <v>6038</v>
      </c>
      <c r="C553" s="606" t="s">
        <v>1924</v>
      </c>
      <c r="D553" s="620" t="s">
        <v>6036</v>
      </c>
      <c r="E553" s="621">
        <v>40000000</v>
      </c>
      <c r="F553" s="621"/>
      <c r="G553" s="654"/>
    </row>
    <row r="554" spans="1:7" ht="18" customHeight="1" x14ac:dyDescent="0.25">
      <c r="A554" s="612">
        <v>219</v>
      </c>
      <c r="B554" s="619" t="s">
        <v>6039</v>
      </c>
      <c r="C554" s="606" t="s">
        <v>1957</v>
      </c>
      <c r="D554" s="620" t="s">
        <v>6036</v>
      </c>
      <c r="E554" s="621"/>
      <c r="F554" s="621">
        <v>20000000</v>
      </c>
      <c r="G554" s="654"/>
    </row>
    <row r="555" spans="1:7" ht="18" customHeight="1" x14ac:dyDescent="0.25">
      <c r="A555" s="612">
        <v>220</v>
      </c>
      <c r="B555" s="619" t="s">
        <v>6040</v>
      </c>
      <c r="C555" s="655" t="s">
        <v>5335</v>
      </c>
      <c r="D555" s="620" t="s">
        <v>6036</v>
      </c>
      <c r="E555" s="624"/>
      <c r="F555" s="621">
        <v>20000000</v>
      </c>
      <c r="G555" s="654"/>
    </row>
    <row r="556" spans="1:7" ht="18" customHeight="1" x14ac:dyDescent="0.25">
      <c r="A556" s="612">
        <v>221</v>
      </c>
      <c r="B556" s="619" t="s">
        <v>6041</v>
      </c>
      <c r="C556" s="655" t="s">
        <v>5335</v>
      </c>
      <c r="D556" s="620" t="s">
        <v>6036</v>
      </c>
      <c r="E556" s="621">
        <v>40000000</v>
      </c>
      <c r="F556" s="621"/>
      <c r="G556" s="654"/>
    </row>
    <row r="557" spans="1:7" ht="18" customHeight="1" x14ac:dyDescent="0.25">
      <c r="A557" s="612">
        <v>222</v>
      </c>
      <c r="B557" s="619" t="s">
        <v>6042</v>
      </c>
      <c r="C557" s="606" t="s">
        <v>1957</v>
      </c>
      <c r="D557" s="620" t="s">
        <v>6036</v>
      </c>
      <c r="E557" s="624"/>
      <c r="F557" s="621">
        <v>20000000</v>
      </c>
      <c r="G557" s="654"/>
    </row>
    <row r="558" spans="1:7" ht="18" customHeight="1" x14ac:dyDescent="0.25">
      <c r="A558" s="612">
        <v>223</v>
      </c>
      <c r="B558" s="619" t="s">
        <v>6043</v>
      </c>
      <c r="C558" s="606" t="s">
        <v>1924</v>
      </c>
      <c r="D558" s="620" t="s">
        <v>6036</v>
      </c>
      <c r="E558" s="621">
        <v>40000000</v>
      </c>
      <c r="F558" s="621"/>
      <c r="G558" s="654"/>
    </row>
    <row r="559" spans="1:7" ht="18" customHeight="1" x14ac:dyDescent="0.25">
      <c r="A559" s="612">
        <v>224</v>
      </c>
      <c r="B559" s="619" t="s">
        <v>6044</v>
      </c>
      <c r="C559" s="655" t="s">
        <v>5335</v>
      </c>
      <c r="D559" s="620" t="s">
        <v>6045</v>
      </c>
      <c r="E559" s="621">
        <v>40000000</v>
      </c>
      <c r="F559" s="621"/>
      <c r="G559" s="654"/>
    </row>
    <row r="560" spans="1:7" ht="18" customHeight="1" x14ac:dyDescent="0.25">
      <c r="A560" s="612">
        <v>225</v>
      </c>
      <c r="B560" s="619" t="s">
        <v>6046</v>
      </c>
      <c r="C560" s="606" t="s">
        <v>1957</v>
      </c>
      <c r="D560" s="620" t="s">
        <v>6045</v>
      </c>
      <c r="E560" s="621">
        <v>40000000</v>
      </c>
      <c r="F560" s="621"/>
      <c r="G560" s="654"/>
    </row>
    <row r="561" spans="1:7" ht="18" customHeight="1" x14ac:dyDescent="0.25">
      <c r="A561" s="612">
        <v>226</v>
      </c>
      <c r="B561" s="619" t="s">
        <v>6047</v>
      </c>
      <c r="C561" s="606" t="s">
        <v>1922</v>
      </c>
      <c r="D561" s="620" t="s">
        <v>6045</v>
      </c>
      <c r="E561" s="621">
        <v>40000000</v>
      </c>
      <c r="F561" s="621"/>
      <c r="G561" s="654"/>
    </row>
    <row r="562" spans="1:7" ht="18" customHeight="1" x14ac:dyDescent="0.25">
      <c r="A562" s="612">
        <v>227</v>
      </c>
      <c r="B562" s="619" t="s">
        <v>6048</v>
      </c>
      <c r="C562" s="606" t="s">
        <v>1922</v>
      </c>
      <c r="D562" s="620" t="s">
        <v>6045</v>
      </c>
      <c r="E562" s="621"/>
      <c r="F562" s="621">
        <v>20000000</v>
      </c>
      <c r="G562" s="654"/>
    </row>
    <row r="563" spans="1:7" ht="18" customHeight="1" x14ac:dyDescent="0.25">
      <c r="A563" s="612">
        <v>228</v>
      </c>
      <c r="B563" s="619" t="s">
        <v>6049</v>
      </c>
      <c r="C563" s="655" t="s">
        <v>5335</v>
      </c>
      <c r="D563" s="620" t="s">
        <v>6045</v>
      </c>
      <c r="E563" s="621">
        <v>40000000</v>
      </c>
      <c r="F563" s="621"/>
      <c r="G563" s="654"/>
    </row>
    <row r="564" spans="1:7" ht="18" customHeight="1" x14ac:dyDescent="0.25">
      <c r="A564" s="612">
        <v>229</v>
      </c>
      <c r="B564" s="619" t="s">
        <v>6050</v>
      </c>
      <c r="C564" s="606" t="s">
        <v>1957</v>
      </c>
      <c r="D564" s="620" t="s">
        <v>5426</v>
      </c>
      <c r="E564" s="621">
        <v>40000000</v>
      </c>
      <c r="F564" s="621"/>
      <c r="G564" s="654"/>
    </row>
    <row r="565" spans="1:7" ht="18" customHeight="1" x14ac:dyDescent="0.25">
      <c r="A565" s="612">
        <v>230</v>
      </c>
      <c r="B565" s="619" t="s">
        <v>6051</v>
      </c>
      <c r="C565" s="655" t="s">
        <v>5335</v>
      </c>
      <c r="D565" s="620" t="s">
        <v>5426</v>
      </c>
      <c r="E565" s="624"/>
      <c r="F565" s="621">
        <v>20000000</v>
      </c>
      <c r="G565" s="654"/>
    </row>
    <row r="566" spans="1:7" ht="18" customHeight="1" x14ac:dyDescent="0.25">
      <c r="A566" s="612">
        <v>231</v>
      </c>
      <c r="B566" s="619" t="s">
        <v>6052</v>
      </c>
      <c r="C566" s="655" t="s">
        <v>5335</v>
      </c>
      <c r="D566" s="620" t="s">
        <v>5426</v>
      </c>
      <c r="E566" s="621">
        <v>40000000</v>
      </c>
      <c r="F566" s="621"/>
      <c r="G566" s="654"/>
    </row>
    <row r="567" spans="1:7" ht="18" customHeight="1" x14ac:dyDescent="0.25">
      <c r="A567" s="612">
        <v>232</v>
      </c>
      <c r="B567" s="619" t="s">
        <v>6053</v>
      </c>
      <c r="C567" s="655" t="s">
        <v>5335</v>
      </c>
      <c r="D567" s="620" t="s">
        <v>5426</v>
      </c>
      <c r="E567" s="621">
        <v>40000000</v>
      </c>
      <c r="F567" s="621"/>
      <c r="G567" s="654"/>
    </row>
    <row r="568" spans="1:7" ht="18" customHeight="1" x14ac:dyDescent="0.25">
      <c r="A568" s="612">
        <v>233</v>
      </c>
      <c r="B568" s="619" t="s">
        <v>6054</v>
      </c>
      <c r="C568" s="655" t="s">
        <v>5335</v>
      </c>
      <c r="D568" s="620" t="s">
        <v>5426</v>
      </c>
      <c r="E568" s="621">
        <v>40000000</v>
      </c>
      <c r="F568" s="621"/>
      <c r="G568" s="654"/>
    </row>
    <row r="569" spans="1:7" ht="18" customHeight="1" x14ac:dyDescent="0.25">
      <c r="A569" s="612">
        <v>234</v>
      </c>
      <c r="B569" s="619" t="s">
        <v>6055</v>
      </c>
      <c r="C569" s="655" t="s">
        <v>5335</v>
      </c>
      <c r="D569" s="620" t="s">
        <v>5426</v>
      </c>
      <c r="E569" s="621">
        <v>40000000</v>
      </c>
      <c r="F569" s="621"/>
      <c r="G569" s="659" t="s">
        <v>1914</v>
      </c>
    </row>
    <row r="570" spans="1:7" ht="18" customHeight="1" x14ac:dyDescent="0.25">
      <c r="A570" s="612">
        <v>235</v>
      </c>
      <c r="B570" s="619" t="s">
        <v>6056</v>
      </c>
      <c r="C570" s="655" t="s">
        <v>5335</v>
      </c>
      <c r="D570" s="620" t="s">
        <v>5426</v>
      </c>
      <c r="E570" s="621">
        <v>40000000</v>
      </c>
      <c r="F570" s="621"/>
      <c r="G570" s="654"/>
    </row>
    <row r="571" spans="1:7" ht="18" customHeight="1" x14ac:dyDescent="0.25">
      <c r="A571" s="612">
        <v>236</v>
      </c>
      <c r="B571" s="619" t="s">
        <v>6057</v>
      </c>
      <c r="C571" s="606" t="s">
        <v>1957</v>
      </c>
      <c r="D571" s="620" t="s">
        <v>5426</v>
      </c>
      <c r="E571" s="621">
        <v>40000000</v>
      </c>
      <c r="F571" s="621"/>
      <c r="G571" s="654"/>
    </row>
    <row r="572" spans="1:7" ht="18" customHeight="1" x14ac:dyDescent="0.25">
      <c r="A572" s="612">
        <v>237</v>
      </c>
      <c r="B572" s="619" t="s">
        <v>6058</v>
      </c>
      <c r="C572" s="655" t="s">
        <v>5335</v>
      </c>
      <c r="D572" s="620" t="s">
        <v>5441</v>
      </c>
      <c r="E572" s="621">
        <v>40000000</v>
      </c>
      <c r="F572" s="621"/>
      <c r="G572" s="654"/>
    </row>
    <row r="573" spans="1:7" ht="18" customHeight="1" x14ac:dyDescent="0.25">
      <c r="A573" s="612">
        <v>238</v>
      </c>
      <c r="B573" s="619" t="s">
        <v>6059</v>
      </c>
      <c r="C573" s="655" t="s">
        <v>5335</v>
      </c>
      <c r="D573" s="620" t="s">
        <v>5441</v>
      </c>
      <c r="E573" s="621">
        <v>40000000</v>
      </c>
      <c r="F573" s="621"/>
      <c r="G573" s="654"/>
    </row>
    <row r="574" spans="1:7" ht="18" customHeight="1" x14ac:dyDescent="0.25">
      <c r="A574" s="612">
        <v>239</v>
      </c>
      <c r="B574" s="619" t="s">
        <v>6060</v>
      </c>
      <c r="C574" s="655" t="s">
        <v>5335</v>
      </c>
      <c r="D574" s="620" t="s">
        <v>5441</v>
      </c>
      <c r="E574" s="621">
        <v>40000000</v>
      </c>
      <c r="F574" s="621"/>
      <c r="G574" s="654"/>
    </row>
    <row r="575" spans="1:7" ht="18" customHeight="1" x14ac:dyDescent="0.25">
      <c r="A575" s="612">
        <v>240</v>
      </c>
      <c r="B575" s="619" t="s">
        <v>6061</v>
      </c>
      <c r="C575" s="655" t="s">
        <v>5335</v>
      </c>
      <c r="D575" s="620" t="s">
        <v>5441</v>
      </c>
      <c r="E575" s="621">
        <v>40000000</v>
      </c>
      <c r="F575" s="621"/>
      <c r="G575" s="654"/>
    </row>
    <row r="576" spans="1:7" ht="18" customHeight="1" x14ac:dyDescent="0.25">
      <c r="A576" s="612">
        <v>241</v>
      </c>
      <c r="B576" s="619" t="s">
        <v>6062</v>
      </c>
      <c r="C576" s="655" t="s">
        <v>5335</v>
      </c>
      <c r="D576" s="620" t="s">
        <v>5441</v>
      </c>
      <c r="E576" s="624"/>
      <c r="F576" s="621">
        <v>20000000</v>
      </c>
      <c r="G576" s="654"/>
    </row>
    <row r="577" spans="1:7" ht="18" customHeight="1" x14ac:dyDescent="0.25">
      <c r="A577" s="612">
        <v>242</v>
      </c>
      <c r="B577" s="619" t="s">
        <v>6063</v>
      </c>
      <c r="C577" s="606" t="s">
        <v>1922</v>
      </c>
      <c r="D577" s="620" t="s">
        <v>5441</v>
      </c>
      <c r="E577" s="621">
        <v>40000000</v>
      </c>
      <c r="F577" s="621"/>
      <c r="G577" s="654"/>
    </row>
    <row r="578" spans="1:7" ht="18" customHeight="1" x14ac:dyDescent="0.25">
      <c r="A578" s="612">
        <v>243</v>
      </c>
      <c r="B578" s="619" t="s">
        <v>6064</v>
      </c>
      <c r="C578" s="655" t="s">
        <v>5335</v>
      </c>
      <c r="D578" s="620" t="s">
        <v>5441</v>
      </c>
      <c r="E578" s="621">
        <v>40000000</v>
      </c>
      <c r="F578" s="621"/>
      <c r="G578" s="654"/>
    </row>
    <row r="579" spans="1:7" ht="18" customHeight="1" x14ac:dyDescent="0.25">
      <c r="A579" s="612">
        <v>244</v>
      </c>
      <c r="B579" s="619" t="s">
        <v>6065</v>
      </c>
      <c r="C579" s="655" t="s">
        <v>5335</v>
      </c>
      <c r="D579" s="620" t="s">
        <v>5441</v>
      </c>
      <c r="E579" s="621">
        <v>40000000</v>
      </c>
      <c r="F579" s="621"/>
      <c r="G579" s="654"/>
    </row>
    <row r="580" spans="1:7" ht="18" customHeight="1" x14ac:dyDescent="0.25">
      <c r="A580" s="612">
        <v>245</v>
      </c>
      <c r="B580" s="619" t="s">
        <v>6066</v>
      </c>
      <c r="C580" s="655" t="s">
        <v>5335</v>
      </c>
      <c r="D580" s="620" t="s">
        <v>5441</v>
      </c>
      <c r="E580" s="621">
        <v>40000000</v>
      </c>
      <c r="F580" s="621"/>
      <c r="G580" s="654"/>
    </row>
    <row r="581" spans="1:7" ht="18" customHeight="1" x14ac:dyDescent="0.25">
      <c r="A581" s="612">
        <v>246</v>
      </c>
      <c r="B581" s="619" t="s">
        <v>6067</v>
      </c>
      <c r="C581" s="655" t="s">
        <v>5335</v>
      </c>
      <c r="D581" s="620" t="s">
        <v>5441</v>
      </c>
      <c r="E581" s="621">
        <v>40000000</v>
      </c>
      <c r="F581" s="621"/>
      <c r="G581" s="654"/>
    </row>
    <row r="582" spans="1:7" ht="18" customHeight="1" x14ac:dyDescent="0.25">
      <c r="A582" s="612">
        <v>247</v>
      </c>
      <c r="B582" s="619" t="s">
        <v>6068</v>
      </c>
      <c r="C582" s="606" t="s">
        <v>1957</v>
      </c>
      <c r="D582" s="620" t="s">
        <v>5436</v>
      </c>
      <c r="E582" s="621">
        <v>40000000</v>
      </c>
      <c r="F582" s="624"/>
      <c r="G582" s="654"/>
    </row>
    <row r="583" spans="1:7" ht="18" customHeight="1" x14ac:dyDescent="0.25">
      <c r="A583" s="612">
        <v>248</v>
      </c>
      <c r="B583" s="619" t="s">
        <v>6069</v>
      </c>
      <c r="C583" s="655" t="s">
        <v>5335</v>
      </c>
      <c r="D583" s="620" t="s">
        <v>5436</v>
      </c>
      <c r="E583" s="621">
        <v>40000000</v>
      </c>
      <c r="F583" s="628"/>
      <c r="G583" s="654"/>
    </row>
    <row r="584" spans="1:7" ht="18" customHeight="1" x14ac:dyDescent="0.25">
      <c r="A584" s="612">
        <v>249</v>
      </c>
      <c r="B584" s="619" t="s">
        <v>6070</v>
      </c>
      <c r="C584" s="655" t="s">
        <v>5335</v>
      </c>
      <c r="D584" s="620" t="s">
        <v>5436</v>
      </c>
      <c r="E584" s="621">
        <v>40000000</v>
      </c>
      <c r="F584" s="621"/>
      <c r="G584" s="654"/>
    </row>
    <row r="585" spans="1:7" ht="18" customHeight="1" x14ac:dyDescent="0.25">
      <c r="A585" s="612">
        <v>250</v>
      </c>
      <c r="B585" s="619" t="s">
        <v>6071</v>
      </c>
      <c r="C585" s="655" t="s">
        <v>5335</v>
      </c>
      <c r="D585" s="620" t="s">
        <v>5436</v>
      </c>
      <c r="E585" s="621">
        <v>40000000</v>
      </c>
      <c r="F585" s="624"/>
      <c r="G585" s="654"/>
    </row>
    <row r="586" spans="1:7" ht="18" customHeight="1" x14ac:dyDescent="0.25">
      <c r="A586" s="612">
        <v>251</v>
      </c>
      <c r="B586" s="619" t="s">
        <v>6072</v>
      </c>
      <c r="C586" s="655" t="s">
        <v>5335</v>
      </c>
      <c r="D586" s="620" t="s">
        <v>5436</v>
      </c>
      <c r="E586" s="621">
        <v>40000000</v>
      </c>
      <c r="F586" s="624"/>
      <c r="G586" s="654"/>
    </row>
    <row r="587" spans="1:7" ht="18" customHeight="1" x14ac:dyDescent="0.25">
      <c r="A587" s="612">
        <v>252</v>
      </c>
      <c r="B587" s="619" t="s">
        <v>6073</v>
      </c>
      <c r="C587" s="606" t="s">
        <v>1957</v>
      </c>
      <c r="D587" s="620" t="s">
        <v>5428</v>
      </c>
      <c r="E587" s="628"/>
      <c r="F587" s="628">
        <v>20000000</v>
      </c>
      <c r="G587" s="654"/>
    </row>
    <row r="588" spans="1:7" ht="18" customHeight="1" x14ac:dyDescent="0.25">
      <c r="A588" s="612">
        <v>253</v>
      </c>
      <c r="B588" s="619" t="s">
        <v>6074</v>
      </c>
      <c r="C588" s="655" t="s">
        <v>5335</v>
      </c>
      <c r="D588" s="620" t="s">
        <v>5430</v>
      </c>
      <c r="E588" s="628">
        <v>40000000</v>
      </c>
      <c r="F588" s="628"/>
      <c r="G588" s="659" t="s">
        <v>1914</v>
      </c>
    </row>
    <row r="589" spans="1:7" ht="18" customHeight="1" x14ac:dyDescent="0.25">
      <c r="A589" s="612">
        <v>254</v>
      </c>
      <c r="B589" s="619" t="s">
        <v>6075</v>
      </c>
      <c r="C589" s="655" t="s">
        <v>5335</v>
      </c>
      <c r="D589" s="620" t="s">
        <v>5435</v>
      </c>
      <c r="E589" s="628"/>
      <c r="F589" s="628">
        <v>20000000</v>
      </c>
      <c r="G589" s="654"/>
    </row>
    <row r="590" spans="1:7" ht="18" customHeight="1" x14ac:dyDescent="0.25">
      <c r="A590" s="612">
        <v>255</v>
      </c>
      <c r="B590" s="619" t="s">
        <v>6076</v>
      </c>
      <c r="C590" s="655" t="s">
        <v>5335</v>
      </c>
      <c r="D590" s="620" t="s">
        <v>5426</v>
      </c>
      <c r="E590" s="628">
        <v>40000000</v>
      </c>
      <c r="F590" s="660"/>
      <c r="G590" s="659" t="s">
        <v>1914</v>
      </c>
    </row>
    <row r="591" spans="1:7" ht="18" customHeight="1" x14ac:dyDescent="0.25">
      <c r="A591" s="604" t="s">
        <v>1332</v>
      </c>
      <c r="B591" s="622" t="s">
        <v>5464</v>
      </c>
      <c r="C591" s="604"/>
      <c r="D591" s="604"/>
      <c r="E591" s="607">
        <f>SUM(E592:E623)</f>
        <v>320000000</v>
      </c>
      <c r="F591" s="607">
        <f>SUM(F592:F623)</f>
        <v>480000000</v>
      </c>
      <c r="G591" s="653"/>
    </row>
    <row r="592" spans="1:7" ht="18" customHeight="1" x14ac:dyDescent="0.25">
      <c r="A592" s="612">
        <v>256</v>
      </c>
      <c r="B592" s="619" t="s">
        <v>6077</v>
      </c>
      <c r="C592" s="606" t="s">
        <v>1922</v>
      </c>
      <c r="D592" s="620" t="s">
        <v>780</v>
      </c>
      <c r="E592" s="618"/>
      <c r="F592" s="617">
        <v>20000000</v>
      </c>
      <c r="G592" s="654"/>
    </row>
    <row r="593" spans="1:7" ht="18" customHeight="1" x14ac:dyDescent="0.25">
      <c r="A593" s="612">
        <v>257</v>
      </c>
      <c r="B593" s="619" t="s">
        <v>6078</v>
      </c>
      <c r="C593" s="655" t="s">
        <v>5335</v>
      </c>
      <c r="D593" s="620" t="s">
        <v>780</v>
      </c>
      <c r="E593" s="618"/>
      <c r="F593" s="617">
        <v>20000000</v>
      </c>
      <c r="G593" s="654"/>
    </row>
    <row r="594" spans="1:7" ht="18" customHeight="1" x14ac:dyDescent="0.25">
      <c r="A594" s="612">
        <v>258</v>
      </c>
      <c r="B594" s="619" t="s">
        <v>6079</v>
      </c>
      <c r="C594" s="606" t="s">
        <v>1957</v>
      </c>
      <c r="D594" s="620" t="s">
        <v>6080</v>
      </c>
      <c r="E594" s="617"/>
      <c r="F594" s="617">
        <v>20000000</v>
      </c>
      <c r="G594" s="654"/>
    </row>
    <row r="595" spans="1:7" ht="18" customHeight="1" x14ac:dyDescent="0.25">
      <c r="A595" s="612">
        <v>259</v>
      </c>
      <c r="B595" s="619" t="s">
        <v>6081</v>
      </c>
      <c r="C595" s="655" t="s">
        <v>5335</v>
      </c>
      <c r="D595" s="620" t="s">
        <v>6080</v>
      </c>
      <c r="E595" s="617"/>
      <c r="F595" s="617">
        <v>20000000</v>
      </c>
      <c r="G595" s="654"/>
    </row>
    <row r="596" spans="1:7" ht="18" customHeight="1" x14ac:dyDescent="0.25">
      <c r="A596" s="612">
        <v>260</v>
      </c>
      <c r="B596" s="619" t="s">
        <v>6082</v>
      </c>
      <c r="C596" s="655" t="s">
        <v>5335</v>
      </c>
      <c r="D596" s="620" t="s">
        <v>6080</v>
      </c>
      <c r="E596" s="617"/>
      <c r="F596" s="617">
        <v>20000000</v>
      </c>
      <c r="G596" s="654"/>
    </row>
    <row r="597" spans="1:7" ht="18" customHeight="1" x14ac:dyDescent="0.25">
      <c r="A597" s="612">
        <v>261</v>
      </c>
      <c r="B597" s="619" t="s">
        <v>6083</v>
      </c>
      <c r="C597" s="655" t="s">
        <v>5335</v>
      </c>
      <c r="D597" s="620" t="s">
        <v>6080</v>
      </c>
      <c r="E597" s="617"/>
      <c r="F597" s="617">
        <v>20000000</v>
      </c>
      <c r="G597" s="654"/>
    </row>
    <row r="598" spans="1:7" ht="18" customHeight="1" x14ac:dyDescent="0.25">
      <c r="A598" s="612">
        <v>262</v>
      </c>
      <c r="B598" s="619" t="s">
        <v>6084</v>
      </c>
      <c r="C598" s="606" t="s">
        <v>1957</v>
      </c>
      <c r="D598" s="620" t="s">
        <v>6085</v>
      </c>
      <c r="E598" s="617"/>
      <c r="F598" s="617">
        <v>20000000</v>
      </c>
      <c r="G598" s="654"/>
    </row>
    <row r="599" spans="1:7" ht="18" customHeight="1" x14ac:dyDescent="0.25">
      <c r="A599" s="612">
        <v>263</v>
      </c>
      <c r="B599" s="619" t="s">
        <v>6086</v>
      </c>
      <c r="C599" s="606" t="s">
        <v>1957</v>
      </c>
      <c r="D599" s="620" t="s">
        <v>6085</v>
      </c>
      <c r="E599" s="617"/>
      <c r="F599" s="617">
        <v>20000000</v>
      </c>
      <c r="G599" s="654"/>
    </row>
    <row r="600" spans="1:7" ht="18" customHeight="1" x14ac:dyDescent="0.25">
      <c r="A600" s="612">
        <v>264</v>
      </c>
      <c r="B600" s="619" t="s">
        <v>6087</v>
      </c>
      <c r="C600" s="655" t="s">
        <v>5335</v>
      </c>
      <c r="D600" s="620" t="s">
        <v>6085</v>
      </c>
      <c r="E600" s="617"/>
      <c r="F600" s="617">
        <v>20000000</v>
      </c>
      <c r="G600" s="654"/>
    </row>
    <row r="601" spans="1:7" ht="18" customHeight="1" x14ac:dyDescent="0.25">
      <c r="A601" s="612">
        <v>265</v>
      </c>
      <c r="B601" s="619" t="s">
        <v>6088</v>
      </c>
      <c r="C601" s="655" t="s">
        <v>5335</v>
      </c>
      <c r="D601" s="620" t="s">
        <v>6085</v>
      </c>
      <c r="E601" s="617"/>
      <c r="F601" s="617">
        <v>20000000</v>
      </c>
      <c r="G601" s="654"/>
    </row>
    <row r="602" spans="1:7" ht="18" customHeight="1" x14ac:dyDescent="0.25">
      <c r="A602" s="612">
        <v>266</v>
      </c>
      <c r="B602" s="619" t="s">
        <v>6089</v>
      </c>
      <c r="C602" s="655" t="s">
        <v>5335</v>
      </c>
      <c r="D602" s="620" t="s">
        <v>6085</v>
      </c>
      <c r="E602" s="617"/>
      <c r="F602" s="617">
        <v>20000000</v>
      </c>
      <c r="G602" s="654"/>
    </row>
    <row r="603" spans="1:7" ht="18" customHeight="1" x14ac:dyDescent="0.25">
      <c r="A603" s="612">
        <v>267</v>
      </c>
      <c r="B603" s="619" t="s">
        <v>6090</v>
      </c>
      <c r="C603" s="655" t="s">
        <v>5335</v>
      </c>
      <c r="D603" s="620" t="s">
        <v>6085</v>
      </c>
      <c r="E603" s="617">
        <v>40000000</v>
      </c>
      <c r="F603" s="617"/>
      <c r="G603" s="654"/>
    </row>
    <row r="604" spans="1:7" ht="18" customHeight="1" x14ac:dyDescent="0.25">
      <c r="A604" s="612">
        <v>268</v>
      </c>
      <c r="B604" s="619" t="s">
        <v>6091</v>
      </c>
      <c r="C604" s="655" t="s">
        <v>5335</v>
      </c>
      <c r="D604" s="620" t="s">
        <v>6085</v>
      </c>
      <c r="E604" s="617">
        <v>40000000</v>
      </c>
      <c r="F604" s="617"/>
      <c r="G604" s="654"/>
    </row>
    <row r="605" spans="1:7" ht="18" customHeight="1" x14ac:dyDescent="0.25">
      <c r="A605" s="612">
        <v>269</v>
      </c>
      <c r="B605" s="619" t="s">
        <v>6092</v>
      </c>
      <c r="C605" s="606" t="s">
        <v>1924</v>
      </c>
      <c r="D605" s="620" t="s">
        <v>6093</v>
      </c>
      <c r="E605" s="617"/>
      <c r="F605" s="617">
        <v>20000000</v>
      </c>
      <c r="G605" s="654"/>
    </row>
    <row r="606" spans="1:7" ht="18" customHeight="1" x14ac:dyDescent="0.25">
      <c r="A606" s="612">
        <v>270</v>
      </c>
      <c r="B606" s="619" t="s">
        <v>6094</v>
      </c>
      <c r="C606" s="655" t="s">
        <v>5335</v>
      </c>
      <c r="D606" s="620" t="s">
        <v>6093</v>
      </c>
      <c r="E606" s="617"/>
      <c r="F606" s="617">
        <v>20000000</v>
      </c>
      <c r="G606" s="654"/>
    </row>
    <row r="607" spans="1:7" ht="18" customHeight="1" x14ac:dyDescent="0.25">
      <c r="A607" s="612">
        <v>271</v>
      </c>
      <c r="B607" s="619" t="s">
        <v>6095</v>
      </c>
      <c r="C607" s="655" t="s">
        <v>5335</v>
      </c>
      <c r="D607" s="620" t="s">
        <v>6093</v>
      </c>
      <c r="E607" s="617"/>
      <c r="F607" s="617">
        <v>20000000</v>
      </c>
      <c r="G607" s="654"/>
    </row>
    <row r="608" spans="1:7" ht="18" customHeight="1" x14ac:dyDescent="0.25">
      <c r="A608" s="612">
        <v>272</v>
      </c>
      <c r="B608" s="619" t="s">
        <v>6096</v>
      </c>
      <c r="C608" s="655" t="s">
        <v>5335</v>
      </c>
      <c r="D608" s="620" t="s">
        <v>6093</v>
      </c>
      <c r="E608" s="617"/>
      <c r="F608" s="617">
        <v>20000000</v>
      </c>
      <c r="G608" s="654"/>
    </row>
    <row r="609" spans="1:7" ht="18" customHeight="1" x14ac:dyDescent="0.25">
      <c r="A609" s="612">
        <v>273</v>
      </c>
      <c r="B609" s="619" t="s">
        <v>6097</v>
      </c>
      <c r="C609" s="655" t="s">
        <v>5335</v>
      </c>
      <c r="D609" s="620" t="s">
        <v>6093</v>
      </c>
      <c r="E609" s="617">
        <v>40000000</v>
      </c>
      <c r="F609" s="617"/>
      <c r="G609" s="654"/>
    </row>
    <row r="610" spans="1:7" ht="18" customHeight="1" x14ac:dyDescent="0.25">
      <c r="A610" s="612">
        <v>274</v>
      </c>
      <c r="B610" s="619" t="s">
        <v>6098</v>
      </c>
      <c r="C610" s="655" t="s">
        <v>5335</v>
      </c>
      <c r="D610" s="620" t="s">
        <v>6093</v>
      </c>
      <c r="E610" s="617"/>
      <c r="F610" s="617">
        <v>20000000</v>
      </c>
      <c r="G610" s="654"/>
    </row>
    <row r="611" spans="1:7" ht="18" customHeight="1" x14ac:dyDescent="0.25">
      <c r="A611" s="612">
        <v>275</v>
      </c>
      <c r="B611" s="619" t="s">
        <v>6099</v>
      </c>
      <c r="C611" s="655" t="s">
        <v>5335</v>
      </c>
      <c r="D611" s="620" t="s">
        <v>6093</v>
      </c>
      <c r="E611" s="617"/>
      <c r="F611" s="617">
        <v>20000000</v>
      </c>
      <c r="G611" s="654"/>
    </row>
    <row r="612" spans="1:7" ht="18" customHeight="1" x14ac:dyDescent="0.25">
      <c r="A612" s="612">
        <v>276</v>
      </c>
      <c r="B612" s="619" t="s">
        <v>6100</v>
      </c>
      <c r="C612" s="606" t="s">
        <v>1957</v>
      </c>
      <c r="D612" s="620" t="s">
        <v>6093</v>
      </c>
      <c r="E612" s="617">
        <v>40000000</v>
      </c>
      <c r="F612" s="617"/>
      <c r="G612" s="654"/>
    </row>
    <row r="613" spans="1:7" ht="18" customHeight="1" x14ac:dyDescent="0.25">
      <c r="A613" s="612">
        <v>277</v>
      </c>
      <c r="B613" s="619" t="s">
        <v>6101</v>
      </c>
      <c r="C613" s="655" t="s">
        <v>5335</v>
      </c>
      <c r="D613" s="620" t="s">
        <v>6102</v>
      </c>
      <c r="E613" s="617"/>
      <c r="F613" s="617">
        <v>20000000</v>
      </c>
      <c r="G613" s="654"/>
    </row>
    <row r="614" spans="1:7" ht="18" customHeight="1" x14ac:dyDescent="0.25">
      <c r="A614" s="612">
        <v>278</v>
      </c>
      <c r="B614" s="619" t="s">
        <v>6103</v>
      </c>
      <c r="C614" s="606" t="s">
        <v>1957</v>
      </c>
      <c r="D614" s="620" t="s">
        <v>6102</v>
      </c>
      <c r="E614" s="617">
        <v>40000000</v>
      </c>
      <c r="F614" s="617"/>
      <c r="G614" s="654"/>
    </row>
    <row r="615" spans="1:7" ht="18" customHeight="1" x14ac:dyDescent="0.25">
      <c r="A615" s="612">
        <v>279</v>
      </c>
      <c r="B615" s="619" t="s">
        <v>6104</v>
      </c>
      <c r="C615" s="655" t="s">
        <v>5335</v>
      </c>
      <c r="D615" s="620" t="s">
        <v>6102</v>
      </c>
      <c r="E615" s="617"/>
      <c r="F615" s="617">
        <v>20000000</v>
      </c>
      <c r="G615" s="654"/>
    </row>
    <row r="616" spans="1:7" ht="18" customHeight="1" x14ac:dyDescent="0.25">
      <c r="A616" s="612">
        <v>280</v>
      </c>
      <c r="B616" s="619" t="s">
        <v>6105</v>
      </c>
      <c r="C616" s="655" t="s">
        <v>5335</v>
      </c>
      <c r="D616" s="620" t="s">
        <v>5469</v>
      </c>
      <c r="E616" s="618"/>
      <c r="F616" s="617">
        <v>20000000</v>
      </c>
      <c r="G616" s="654"/>
    </row>
    <row r="617" spans="1:7" ht="18" customHeight="1" x14ac:dyDescent="0.25">
      <c r="A617" s="612">
        <v>281</v>
      </c>
      <c r="B617" s="619" t="s">
        <v>6106</v>
      </c>
      <c r="C617" s="655" t="s">
        <v>5335</v>
      </c>
      <c r="D617" s="620" t="s">
        <v>5469</v>
      </c>
      <c r="E617" s="618"/>
      <c r="F617" s="617">
        <v>20000000</v>
      </c>
      <c r="G617" s="654"/>
    </row>
    <row r="618" spans="1:7" ht="18" customHeight="1" x14ac:dyDescent="0.25">
      <c r="A618" s="612">
        <v>282</v>
      </c>
      <c r="B618" s="619" t="s">
        <v>6107</v>
      </c>
      <c r="C618" s="655" t="s">
        <v>5335</v>
      </c>
      <c r="D618" s="620" t="s">
        <v>6108</v>
      </c>
      <c r="E618" s="617">
        <v>40000000</v>
      </c>
      <c r="F618" s="617"/>
      <c r="G618" s="654"/>
    </row>
    <row r="619" spans="1:7" ht="18" customHeight="1" x14ac:dyDescent="0.25">
      <c r="A619" s="612">
        <v>283</v>
      </c>
      <c r="B619" s="619" t="s">
        <v>6109</v>
      </c>
      <c r="C619" s="655" t="s">
        <v>5335</v>
      </c>
      <c r="D619" s="620" t="s">
        <v>6108</v>
      </c>
      <c r="E619" s="617">
        <v>40000000</v>
      </c>
      <c r="F619" s="617"/>
      <c r="G619" s="654"/>
    </row>
    <row r="620" spans="1:7" ht="18" customHeight="1" x14ac:dyDescent="0.25">
      <c r="A620" s="612">
        <v>284</v>
      </c>
      <c r="B620" s="619" t="s">
        <v>6110</v>
      </c>
      <c r="C620" s="655" t="s">
        <v>5335</v>
      </c>
      <c r="D620" s="620" t="s">
        <v>780</v>
      </c>
      <c r="E620" s="618"/>
      <c r="F620" s="617">
        <v>20000000</v>
      </c>
      <c r="G620" s="656" t="s">
        <v>1914</v>
      </c>
    </row>
    <row r="621" spans="1:7" ht="18" customHeight="1" x14ac:dyDescent="0.25">
      <c r="A621" s="612">
        <v>285</v>
      </c>
      <c r="B621" s="619" t="s">
        <v>6111</v>
      </c>
      <c r="C621" s="606" t="s">
        <v>1957</v>
      </c>
      <c r="D621" s="620" t="s">
        <v>6085</v>
      </c>
      <c r="E621" s="617"/>
      <c r="F621" s="617">
        <v>20000000</v>
      </c>
      <c r="G621" s="654"/>
    </row>
    <row r="622" spans="1:7" ht="18" customHeight="1" x14ac:dyDescent="0.25">
      <c r="A622" s="612">
        <v>286</v>
      </c>
      <c r="B622" s="619" t="s">
        <v>6112</v>
      </c>
      <c r="C622" s="655" t="s">
        <v>5335</v>
      </c>
      <c r="D622" s="620" t="s">
        <v>5466</v>
      </c>
      <c r="E622" s="617">
        <v>40000000</v>
      </c>
      <c r="F622" s="617"/>
      <c r="G622" s="656" t="s">
        <v>1914</v>
      </c>
    </row>
    <row r="623" spans="1:7" ht="18" customHeight="1" x14ac:dyDescent="0.25">
      <c r="A623" s="612">
        <v>287</v>
      </c>
      <c r="B623" s="619" t="s">
        <v>6113</v>
      </c>
      <c r="C623" s="655" t="s">
        <v>5335</v>
      </c>
      <c r="D623" s="620" t="s">
        <v>6093</v>
      </c>
      <c r="E623" s="618"/>
      <c r="F623" s="617">
        <v>20000000</v>
      </c>
      <c r="G623" s="654"/>
    </row>
    <row r="624" spans="1:7" ht="18" customHeight="1" x14ac:dyDescent="0.25">
      <c r="A624" s="604" t="s">
        <v>1334</v>
      </c>
      <c r="B624" s="622" t="s">
        <v>5472</v>
      </c>
      <c r="C624" s="604"/>
      <c r="D624" s="604"/>
      <c r="E624" s="607">
        <f>SUM(E625:E707)</f>
        <v>2680000000</v>
      </c>
      <c r="F624" s="607">
        <f>SUM(F625:F707)</f>
        <v>320000000</v>
      </c>
      <c r="G624" s="654"/>
    </row>
    <row r="625" spans="1:7" ht="18" customHeight="1" x14ac:dyDescent="0.25">
      <c r="A625" s="612">
        <v>288</v>
      </c>
      <c r="B625" s="619" t="s">
        <v>6114</v>
      </c>
      <c r="C625" s="655" t="s">
        <v>5335</v>
      </c>
      <c r="D625" s="620" t="s">
        <v>6115</v>
      </c>
      <c r="E625" s="624">
        <v>40000000</v>
      </c>
      <c r="F625" s="624"/>
      <c r="G625" s="654"/>
    </row>
    <row r="626" spans="1:7" ht="18" customHeight="1" x14ac:dyDescent="0.25">
      <c r="A626" s="612">
        <v>289</v>
      </c>
      <c r="B626" s="619" t="s">
        <v>6116</v>
      </c>
      <c r="C626" s="655" t="s">
        <v>5335</v>
      </c>
      <c r="D626" s="620" t="s">
        <v>6115</v>
      </c>
      <c r="E626" s="624">
        <v>40000000</v>
      </c>
      <c r="F626" s="624"/>
      <c r="G626" s="654"/>
    </row>
    <row r="627" spans="1:7" ht="18" customHeight="1" x14ac:dyDescent="0.25">
      <c r="A627" s="612">
        <v>290</v>
      </c>
      <c r="B627" s="619" t="s">
        <v>6117</v>
      </c>
      <c r="C627" s="655" t="s">
        <v>5335</v>
      </c>
      <c r="D627" s="620" t="s">
        <v>6115</v>
      </c>
      <c r="E627" s="624">
        <v>40000000</v>
      </c>
      <c r="F627" s="624"/>
      <c r="G627" s="654"/>
    </row>
    <row r="628" spans="1:7" ht="18" customHeight="1" x14ac:dyDescent="0.25">
      <c r="A628" s="612">
        <v>291</v>
      </c>
      <c r="B628" s="619" t="s">
        <v>5431</v>
      </c>
      <c r="C628" s="655" t="s">
        <v>5335</v>
      </c>
      <c r="D628" s="620" t="s">
        <v>6115</v>
      </c>
      <c r="E628" s="624">
        <v>40000000</v>
      </c>
      <c r="F628" s="624"/>
      <c r="G628" s="654"/>
    </row>
    <row r="629" spans="1:7" ht="18" customHeight="1" x14ac:dyDescent="0.25">
      <c r="A629" s="612">
        <v>292</v>
      </c>
      <c r="B629" s="619" t="s">
        <v>6118</v>
      </c>
      <c r="C629" s="655" t="s">
        <v>5335</v>
      </c>
      <c r="D629" s="620" t="s">
        <v>6115</v>
      </c>
      <c r="E629" s="624">
        <v>40000000</v>
      </c>
      <c r="F629" s="624"/>
      <c r="G629" s="654"/>
    </row>
    <row r="630" spans="1:7" ht="18" customHeight="1" x14ac:dyDescent="0.25">
      <c r="A630" s="612">
        <v>293</v>
      </c>
      <c r="B630" s="619" t="s">
        <v>6119</v>
      </c>
      <c r="C630" s="606" t="s">
        <v>1922</v>
      </c>
      <c r="D630" s="620" t="s">
        <v>6115</v>
      </c>
      <c r="E630" s="624">
        <v>40000000</v>
      </c>
      <c r="F630" s="624"/>
      <c r="G630" s="654"/>
    </row>
    <row r="631" spans="1:7" ht="18" customHeight="1" x14ac:dyDescent="0.25">
      <c r="A631" s="612">
        <v>294</v>
      </c>
      <c r="B631" s="619" t="s">
        <v>6120</v>
      </c>
      <c r="C631" s="655" t="s">
        <v>5335</v>
      </c>
      <c r="D631" s="620" t="s">
        <v>6115</v>
      </c>
      <c r="E631" s="624">
        <v>40000000</v>
      </c>
      <c r="F631" s="624"/>
      <c r="G631" s="661" t="s">
        <v>1914</v>
      </c>
    </row>
    <row r="632" spans="1:7" ht="18" customHeight="1" x14ac:dyDescent="0.25">
      <c r="A632" s="612">
        <v>295</v>
      </c>
      <c r="B632" s="619" t="s">
        <v>6121</v>
      </c>
      <c r="C632" s="655" t="s">
        <v>5335</v>
      </c>
      <c r="D632" s="620" t="s">
        <v>6115</v>
      </c>
      <c r="E632" s="624">
        <v>40000000</v>
      </c>
      <c r="F632" s="624"/>
      <c r="G632" s="654"/>
    </row>
    <row r="633" spans="1:7" ht="18" customHeight="1" x14ac:dyDescent="0.25">
      <c r="A633" s="612">
        <v>296</v>
      </c>
      <c r="B633" s="619" t="s">
        <v>6122</v>
      </c>
      <c r="C633" s="655" t="s">
        <v>5335</v>
      </c>
      <c r="D633" s="620" t="s">
        <v>6115</v>
      </c>
      <c r="E633" s="624">
        <v>40000000</v>
      </c>
      <c r="F633" s="624"/>
      <c r="G633" s="654"/>
    </row>
    <row r="634" spans="1:7" ht="18" customHeight="1" x14ac:dyDescent="0.25">
      <c r="A634" s="612">
        <v>297</v>
      </c>
      <c r="B634" s="619" t="s">
        <v>6123</v>
      </c>
      <c r="C634" s="606" t="s">
        <v>1922</v>
      </c>
      <c r="D634" s="620" t="s">
        <v>6124</v>
      </c>
      <c r="E634" s="624">
        <v>40000000</v>
      </c>
      <c r="F634" s="624"/>
      <c r="G634" s="661" t="s">
        <v>1914</v>
      </c>
    </row>
    <row r="635" spans="1:7" ht="18" customHeight="1" x14ac:dyDescent="0.25">
      <c r="A635" s="612">
        <v>298</v>
      </c>
      <c r="B635" s="619" t="s">
        <v>6125</v>
      </c>
      <c r="C635" s="655" t="s">
        <v>5335</v>
      </c>
      <c r="D635" s="620" t="s">
        <v>6124</v>
      </c>
      <c r="E635" s="624">
        <v>40000000</v>
      </c>
      <c r="F635" s="624"/>
      <c r="G635" s="654"/>
    </row>
    <row r="636" spans="1:7" ht="18" customHeight="1" x14ac:dyDescent="0.25">
      <c r="A636" s="612">
        <v>299</v>
      </c>
      <c r="B636" s="619" t="s">
        <v>6126</v>
      </c>
      <c r="C636" s="655" t="s">
        <v>5335</v>
      </c>
      <c r="D636" s="620" t="s">
        <v>6124</v>
      </c>
      <c r="E636" s="624">
        <v>40000000</v>
      </c>
      <c r="F636" s="624"/>
      <c r="G636" s="654"/>
    </row>
    <row r="637" spans="1:7" ht="18" customHeight="1" x14ac:dyDescent="0.25">
      <c r="A637" s="612">
        <v>300</v>
      </c>
      <c r="B637" s="619" t="s">
        <v>6127</v>
      </c>
      <c r="C637" s="655" t="s">
        <v>5335</v>
      </c>
      <c r="D637" s="620" t="s">
        <v>6124</v>
      </c>
      <c r="E637" s="624">
        <v>40000000</v>
      </c>
      <c r="F637" s="624"/>
      <c r="G637" s="654"/>
    </row>
    <row r="638" spans="1:7" ht="18" customHeight="1" x14ac:dyDescent="0.25">
      <c r="A638" s="612">
        <v>301</v>
      </c>
      <c r="B638" s="619" t="s">
        <v>6128</v>
      </c>
      <c r="C638" s="655" t="s">
        <v>5335</v>
      </c>
      <c r="D638" s="620" t="s">
        <v>6124</v>
      </c>
      <c r="E638" s="624">
        <v>40000000</v>
      </c>
      <c r="F638" s="624"/>
      <c r="G638" s="654"/>
    </row>
    <row r="639" spans="1:7" ht="18" customHeight="1" x14ac:dyDescent="0.25">
      <c r="A639" s="612">
        <v>302</v>
      </c>
      <c r="B639" s="619" t="s">
        <v>6129</v>
      </c>
      <c r="C639" s="655" t="s">
        <v>5335</v>
      </c>
      <c r="D639" s="620" t="s">
        <v>6124</v>
      </c>
      <c r="E639" s="624">
        <v>40000000</v>
      </c>
      <c r="F639" s="624"/>
      <c r="G639" s="654"/>
    </row>
    <row r="640" spans="1:7" ht="18" customHeight="1" x14ac:dyDescent="0.25">
      <c r="A640" s="612">
        <v>303</v>
      </c>
      <c r="B640" s="619" t="s">
        <v>6130</v>
      </c>
      <c r="C640" s="655" t="s">
        <v>5335</v>
      </c>
      <c r="D640" s="620" t="s">
        <v>6124</v>
      </c>
      <c r="E640" s="624">
        <v>40000000</v>
      </c>
      <c r="F640" s="624"/>
      <c r="G640" s="654"/>
    </row>
    <row r="641" spans="1:7" ht="18" customHeight="1" x14ac:dyDescent="0.25">
      <c r="A641" s="612">
        <v>304</v>
      </c>
      <c r="B641" s="619" t="s">
        <v>6131</v>
      </c>
      <c r="C641" s="655" t="s">
        <v>6132</v>
      </c>
      <c r="D641" s="620" t="s">
        <v>6133</v>
      </c>
      <c r="E641" s="624"/>
      <c r="F641" s="624">
        <v>20000000</v>
      </c>
      <c r="G641" s="654"/>
    </row>
    <row r="642" spans="1:7" ht="18" customHeight="1" x14ac:dyDescent="0.25">
      <c r="A642" s="612">
        <v>305</v>
      </c>
      <c r="B642" s="619" t="s">
        <v>6134</v>
      </c>
      <c r="C642" s="655" t="s">
        <v>6132</v>
      </c>
      <c r="D642" s="620" t="s">
        <v>6133</v>
      </c>
      <c r="E642" s="624">
        <v>40000000</v>
      </c>
      <c r="F642" s="624"/>
      <c r="G642" s="654"/>
    </row>
    <row r="643" spans="1:7" ht="18" customHeight="1" x14ac:dyDescent="0.25">
      <c r="A643" s="612">
        <v>306</v>
      </c>
      <c r="B643" s="619" t="s">
        <v>6135</v>
      </c>
      <c r="C643" s="655" t="s">
        <v>5335</v>
      </c>
      <c r="D643" s="620" t="s">
        <v>6133</v>
      </c>
      <c r="E643" s="624">
        <v>40000000</v>
      </c>
      <c r="F643" s="624"/>
      <c r="G643" s="654"/>
    </row>
    <row r="644" spans="1:7" ht="18" customHeight="1" x14ac:dyDescent="0.25">
      <c r="A644" s="612">
        <v>307</v>
      </c>
      <c r="B644" s="619" t="s">
        <v>6136</v>
      </c>
      <c r="C644" s="655" t="s">
        <v>5335</v>
      </c>
      <c r="D644" s="620" t="s">
        <v>6133</v>
      </c>
      <c r="E644" s="624">
        <v>40000000</v>
      </c>
      <c r="F644" s="624"/>
      <c r="G644" s="654"/>
    </row>
    <row r="645" spans="1:7" ht="18" customHeight="1" x14ac:dyDescent="0.25">
      <c r="A645" s="612">
        <v>308</v>
      </c>
      <c r="B645" s="619" t="s">
        <v>6137</v>
      </c>
      <c r="C645" s="655" t="s">
        <v>5335</v>
      </c>
      <c r="D645" s="620" t="s">
        <v>6133</v>
      </c>
      <c r="E645" s="624">
        <v>40000000</v>
      </c>
      <c r="F645" s="624"/>
      <c r="G645" s="654"/>
    </row>
    <row r="646" spans="1:7" ht="18" customHeight="1" x14ac:dyDescent="0.25">
      <c r="A646" s="612">
        <v>309</v>
      </c>
      <c r="B646" s="619" t="s">
        <v>6138</v>
      </c>
      <c r="C646" s="655" t="s">
        <v>5335</v>
      </c>
      <c r="D646" s="620" t="s">
        <v>6133</v>
      </c>
      <c r="E646" s="624">
        <v>40000000</v>
      </c>
      <c r="F646" s="624"/>
      <c r="G646" s="654"/>
    </row>
    <row r="647" spans="1:7" ht="18" customHeight="1" x14ac:dyDescent="0.25">
      <c r="A647" s="612">
        <v>310</v>
      </c>
      <c r="B647" s="619" t="s">
        <v>6139</v>
      </c>
      <c r="C647" s="655" t="s">
        <v>5335</v>
      </c>
      <c r="D647" s="620" t="s">
        <v>6133</v>
      </c>
      <c r="E647" s="624"/>
      <c r="F647" s="624">
        <v>20000000</v>
      </c>
      <c r="G647" s="654"/>
    </row>
    <row r="648" spans="1:7" ht="18" customHeight="1" x14ac:dyDescent="0.25">
      <c r="A648" s="612">
        <v>311</v>
      </c>
      <c r="B648" s="619" t="s">
        <v>6140</v>
      </c>
      <c r="C648" s="655" t="s">
        <v>5335</v>
      </c>
      <c r="D648" s="620" t="s">
        <v>6133</v>
      </c>
      <c r="E648" s="624">
        <v>40000000</v>
      </c>
      <c r="F648" s="624"/>
      <c r="G648" s="654"/>
    </row>
    <row r="649" spans="1:7" ht="18" customHeight="1" x14ac:dyDescent="0.25">
      <c r="A649" s="612">
        <v>312</v>
      </c>
      <c r="B649" s="619" t="s">
        <v>6141</v>
      </c>
      <c r="C649" s="606" t="s">
        <v>1922</v>
      </c>
      <c r="D649" s="620" t="s">
        <v>5474</v>
      </c>
      <c r="E649" s="624">
        <v>40000000</v>
      </c>
      <c r="F649" s="624"/>
      <c r="G649" s="654"/>
    </row>
    <row r="650" spans="1:7" ht="18" customHeight="1" x14ac:dyDescent="0.25">
      <c r="A650" s="612">
        <v>313</v>
      </c>
      <c r="B650" s="619" t="s">
        <v>6142</v>
      </c>
      <c r="C650" s="655" t="s">
        <v>5335</v>
      </c>
      <c r="D650" s="620" t="s">
        <v>5474</v>
      </c>
      <c r="E650" s="624">
        <v>40000000</v>
      </c>
      <c r="F650" s="624"/>
      <c r="G650" s="654"/>
    </row>
    <row r="651" spans="1:7" ht="18" customHeight="1" x14ac:dyDescent="0.25">
      <c r="A651" s="612">
        <v>314</v>
      </c>
      <c r="B651" s="619" t="s">
        <v>6143</v>
      </c>
      <c r="C651" s="655" t="s">
        <v>5335</v>
      </c>
      <c r="D651" s="620" t="s">
        <v>5474</v>
      </c>
      <c r="E651" s="624">
        <v>40000000</v>
      </c>
      <c r="F651" s="624"/>
      <c r="G651" s="654"/>
    </row>
    <row r="652" spans="1:7" ht="18" customHeight="1" x14ac:dyDescent="0.25">
      <c r="A652" s="612">
        <v>315</v>
      </c>
      <c r="B652" s="619" t="s">
        <v>6144</v>
      </c>
      <c r="C652" s="655" t="s">
        <v>5335</v>
      </c>
      <c r="D652" s="620" t="s">
        <v>5474</v>
      </c>
      <c r="E652" s="624">
        <v>40000000</v>
      </c>
      <c r="F652" s="624"/>
      <c r="G652" s="654"/>
    </row>
    <row r="653" spans="1:7" ht="18" customHeight="1" x14ac:dyDescent="0.25">
      <c r="A653" s="612">
        <v>316</v>
      </c>
      <c r="B653" s="619" t="s">
        <v>6145</v>
      </c>
      <c r="C653" s="655" t="s">
        <v>5335</v>
      </c>
      <c r="D653" s="620" t="s">
        <v>5474</v>
      </c>
      <c r="E653" s="624">
        <v>40000000</v>
      </c>
      <c r="F653" s="624"/>
      <c r="G653" s="654"/>
    </row>
    <row r="654" spans="1:7" ht="18" customHeight="1" x14ac:dyDescent="0.25">
      <c r="A654" s="612">
        <v>317</v>
      </c>
      <c r="B654" s="619" t="s">
        <v>6146</v>
      </c>
      <c r="C654" s="655" t="s">
        <v>5335</v>
      </c>
      <c r="D654" s="620" t="s">
        <v>5474</v>
      </c>
      <c r="E654" s="624">
        <v>40000000</v>
      </c>
      <c r="F654" s="624"/>
      <c r="G654" s="654"/>
    </row>
    <row r="655" spans="1:7" ht="18" customHeight="1" x14ac:dyDescent="0.25">
      <c r="A655" s="612">
        <v>318</v>
      </c>
      <c r="B655" s="619" t="s">
        <v>6147</v>
      </c>
      <c r="C655" s="655" t="s">
        <v>5335</v>
      </c>
      <c r="D655" s="620" t="s">
        <v>5474</v>
      </c>
      <c r="E655" s="624">
        <v>40000000</v>
      </c>
      <c r="F655" s="624"/>
      <c r="G655" s="654"/>
    </row>
    <row r="656" spans="1:7" ht="18" customHeight="1" x14ac:dyDescent="0.25">
      <c r="A656" s="612">
        <v>319</v>
      </c>
      <c r="B656" s="619" t="s">
        <v>6148</v>
      </c>
      <c r="C656" s="655" t="s">
        <v>5335</v>
      </c>
      <c r="D656" s="620" t="s">
        <v>5474</v>
      </c>
      <c r="E656" s="624">
        <v>40000000</v>
      </c>
      <c r="F656" s="624"/>
      <c r="G656" s="654"/>
    </row>
    <row r="657" spans="1:7" ht="18" customHeight="1" x14ac:dyDescent="0.25">
      <c r="A657" s="612">
        <v>320</v>
      </c>
      <c r="B657" s="619" t="s">
        <v>5509</v>
      </c>
      <c r="C657" s="655" t="s">
        <v>5335</v>
      </c>
      <c r="D657" s="620" t="s">
        <v>5474</v>
      </c>
      <c r="E657" s="624">
        <v>40000000</v>
      </c>
      <c r="F657" s="624"/>
      <c r="G657" s="654"/>
    </row>
    <row r="658" spans="1:7" ht="18" customHeight="1" x14ac:dyDescent="0.25">
      <c r="A658" s="612">
        <v>321</v>
      </c>
      <c r="B658" s="619" t="s">
        <v>6149</v>
      </c>
      <c r="C658" s="655" t="s">
        <v>5335</v>
      </c>
      <c r="D658" s="620" t="s">
        <v>5490</v>
      </c>
      <c r="E658" s="624">
        <v>40000000</v>
      </c>
      <c r="F658" s="624"/>
      <c r="G658" s="654"/>
    </row>
    <row r="659" spans="1:7" ht="18" customHeight="1" x14ac:dyDescent="0.25">
      <c r="A659" s="612">
        <v>322</v>
      </c>
      <c r="B659" s="619" t="s">
        <v>6150</v>
      </c>
      <c r="C659" s="655" t="s">
        <v>5335</v>
      </c>
      <c r="D659" s="620" t="s">
        <v>5490</v>
      </c>
      <c r="E659" s="624">
        <v>40000000</v>
      </c>
      <c r="F659" s="624"/>
      <c r="G659" s="654"/>
    </row>
    <row r="660" spans="1:7" ht="18" customHeight="1" x14ac:dyDescent="0.25">
      <c r="A660" s="612">
        <v>323</v>
      </c>
      <c r="B660" s="619" t="s">
        <v>6151</v>
      </c>
      <c r="C660" s="655" t="s">
        <v>5335</v>
      </c>
      <c r="D660" s="620" t="s">
        <v>5490</v>
      </c>
      <c r="E660" s="624">
        <v>40000000</v>
      </c>
      <c r="F660" s="624"/>
      <c r="G660" s="654"/>
    </row>
    <row r="661" spans="1:7" ht="18" customHeight="1" x14ac:dyDescent="0.25">
      <c r="A661" s="612">
        <v>324</v>
      </c>
      <c r="B661" s="619" t="s">
        <v>6152</v>
      </c>
      <c r="C661" s="655" t="s">
        <v>5335</v>
      </c>
      <c r="D661" s="620" t="s">
        <v>5490</v>
      </c>
      <c r="E661" s="624">
        <v>40000000</v>
      </c>
      <c r="F661" s="624"/>
      <c r="G661" s="654"/>
    </row>
    <row r="662" spans="1:7" ht="18" customHeight="1" x14ac:dyDescent="0.25">
      <c r="A662" s="612">
        <v>325</v>
      </c>
      <c r="B662" s="662" t="s">
        <v>6153</v>
      </c>
      <c r="C662" s="655" t="s">
        <v>5335</v>
      </c>
      <c r="D662" s="620" t="s">
        <v>5490</v>
      </c>
      <c r="E662" s="624">
        <v>40000000</v>
      </c>
      <c r="F662" s="624"/>
      <c r="G662" s="654"/>
    </row>
    <row r="663" spans="1:7" ht="18" customHeight="1" x14ac:dyDescent="0.25">
      <c r="A663" s="612">
        <v>326</v>
      </c>
      <c r="B663" s="619" t="s">
        <v>6154</v>
      </c>
      <c r="C663" s="655" t="s">
        <v>5335</v>
      </c>
      <c r="D663" s="620" t="s">
        <v>5490</v>
      </c>
      <c r="E663" s="624">
        <v>40000000</v>
      </c>
      <c r="F663" s="624"/>
      <c r="G663" s="654"/>
    </row>
    <row r="664" spans="1:7" ht="18" customHeight="1" x14ac:dyDescent="0.25">
      <c r="A664" s="612">
        <v>327</v>
      </c>
      <c r="B664" s="619" t="s">
        <v>6155</v>
      </c>
      <c r="C664" s="655" t="s">
        <v>5335</v>
      </c>
      <c r="D664" s="620" t="s">
        <v>5490</v>
      </c>
      <c r="E664" s="624">
        <v>40000000</v>
      </c>
      <c r="F664" s="624"/>
      <c r="G664" s="654"/>
    </row>
    <row r="665" spans="1:7" ht="18" customHeight="1" x14ac:dyDescent="0.25">
      <c r="A665" s="612">
        <v>328</v>
      </c>
      <c r="B665" s="619" t="s">
        <v>6156</v>
      </c>
      <c r="C665" s="655" t="s">
        <v>5335</v>
      </c>
      <c r="D665" s="620" t="s">
        <v>5490</v>
      </c>
      <c r="E665" s="624"/>
      <c r="F665" s="624">
        <v>20000000</v>
      </c>
      <c r="G665" s="654"/>
    </row>
    <row r="666" spans="1:7" ht="18" customHeight="1" x14ac:dyDescent="0.25">
      <c r="A666" s="612">
        <v>329</v>
      </c>
      <c r="B666" s="619" t="s">
        <v>5485</v>
      </c>
      <c r="C666" s="655" t="s">
        <v>5335</v>
      </c>
      <c r="D666" s="620" t="s">
        <v>5478</v>
      </c>
      <c r="E666" s="624">
        <v>40000000</v>
      </c>
      <c r="F666" s="624"/>
      <c r="G666" s="654"/>
    </row>
    <row r="667" spans="1:7" ht="18" customHeight="1" x14ac:dyDescent="0.25">
      <c r="A667" s="612">
        <v>330</v>
      </c>
      <c r="B667" s="619" t="s">
        <v>6157</v>
      </c>
      <c r="C667" s="655" t="s">
        <v>5335</v>
      </c>
      <c r="D667" s="620" t="s">
        <v>5478</v>
      </c>
      <c r="E667" s="624">
        <v>40000000</v>
      </c>
      <c r="F667" s="624"/>
      <c r="G667" s="654"/>
    </row>
    <row r="668" spans="1:7" ht="18" customHeight="1" x14ac:dyDescent="0.25">
      <c r="A668" s="612">
        <v>331</v>
      </c>
      <c r="B668" s="619" t="s">
        <v>6158</v>
      </c>
      <c r="C668" s="655" t="s">
        <v>5335</v>
      </c>
      <c r="D668" s="620" t="s">
        <v>5478</v>
      </c>
      <c r="E668" s="624">
        <v>40000000</v>
      </c>
      <c r="F668" s="624"/>
      <c r="G668" s="654"/>
    </row>
    <row r="669" spans="1:7" ht="18" customHeight="1" x14ac:dyDescent="0.25">
      <c r="A669" s="612">
        <v>332</v>
      </c>
      <c r="B669" s="619" t="s">
        <v>6159</v>
      </c>
      <c r="C669" s="655" t="s">
        <v>5335</v>
      </c>
      <c r="D669" s="620" t="s">
        <v>5478</v>
      </c>
      <c r="E669" s="624"/>
      <c r="F669" s="624">
        <v>20000000</v>
      </c>
      <c r="G669" s="654"/>
    </row>
    <row r="670" spans="1:7" ht="18" customHeight="1" x14ac:dyDescent="0.25">
      <c r="A670" s="612">
        <v>333</v>
      </c>
      <c r="B670" s="619" t="s">
        <v>6160</v>
      </c>
      <c r="C670" s="655" t="s">
        <v>5335</v>
      </c>
      <c r="D670" s="620" t="s">
        <v>5478</v>
      </c>
      <c r="E670" s="624">
        <v>40000000</v>
      </c>
      <c r="F670" s="624"/>
      <c r="G670" s="654"/>
    </row>
    <row r="671" spans="1:7" ht="18" customHeight="1" x14ac:dyDescent="0.25">
      <c r="A671" s="612">
        <v>334</v>
      </c>
      <c r="B671" s="619" t="s">
        <v>6161</v>
      </c>
      <c r="C671" s="655" t="s">
        <v>6132</v>
      </c>
      <c r="D671" s="620" t="s">
        <v>5478</v>
      </c>
      <c r="E671" s="624">
        <v>40000000</v>
      </c>
      <c r="F671" s="624"/>
      <c r="G671" s="654"/>
    </row>
    <row r="672" spans="1:7" ht="18" customHeight="1" x14ac:dyDescent="0.25">
      <c r="A672" s="612">
        <v>335</v>
      </c>
      <c r="B672" s="619" t="s">
        <v>2028</v>
      </c>
      <c r="C672" s="655" t="s">
        <v>5335</v>
      </c>
      <c r="D672" s="620" t="s">
        <v>5478</v>
      </c>
      <c r="E672" s="624">
        <v>40000000</v>
      </c>
      <c r="F672" s="624"/>
      <c r="G672" s="654"/>
    </row>
    <row r="673" spans="1:7" ht="18" customHeight="1" x14ac:dyDescent="0.25">
      <c r="A673" s="612">
        <v>336</v>
      </c>
      <c r="B673" s="619" t="s">
        <v>6162</v>
      </c>
      <c r="C673" s="655" t="s">
        <v>5335</v>
      </c>
      <c r="D673" s="620" t="s">
        <v>5478</v>
      </c>
      <c r="E673" s="624"/>
      <c r="F673" s="624">
        <v>20000000</v>
      </c>
      <c r="G673" s="654"/>
    </row>
    <row r="674" spans="1:7" ht="18" customHeight="1" x14ac:dyDescent="0.25">
      <c r="A674" s="612">
        <v>337</v>
      </c>
      <c r="B674" s="619" t="s">
        <v>6163</v>
      </c>
      <c r="C674" s="606" t="s">
        <v>1922</v>
      </c>
      <c r="D674" s="620" t="s">
        <v>5478</v>
      </c>
      <c r="E674" s="624">
        <v>40000000</v>
      </c>
      <c r="F674" s="624"/>
      <c r="G674" s="654"/>
    </row>
    <row r="675" spans="1:7" ht="18" customHeight="1" x14ac:dyDescent="0.25">
      <c r="A675" s="612">
        <v>338</v>
      </c>
      <c r="B675" s="619" t="s">
        <v>6164</v>
      </c>
      <c r="C675" s="655" t="s">
        <v>5335</v>
      </c>
      <c r="D675" s="620" t="s">
        <v>5478</v>
      </c>
      <c r="E675" s="624"/>
      <c r="F675" s="624">
        <v>20000000</v>
      </c>
      <c r="G675" s="654"/>
    </row>
    <row r="676" spans="1:7" ht="18" customHeight="1" x14ac:dyDescent="0.25">
      <c r="A676" s="612">
        <v>339</v>
      </c>
      <c r="B676" s="619" t="s">
        <v>6165</v>
      </c>
      <c r="C676" s="655" t="s">
        <v>5335</v>
      </c>
      <c r="D676" s="620" t="s">
        <v>5478</v>
      </c>
      <c r="E676" s="624"/>
      <c r="F676" s="624">
        <v>20000000</v>
      </c>
      <c r="G676" s="654"/>
    </row>
    <row r="677" spans="1:7" ht="18" customHeight="1" x14ac:dyDescent="0.25">
      <c r="A677" s="612">
        <v>340</v>
      </c>
      <c r="B677" s="619" t="s">
        <v>6166</v>
      </c>
      <c r="C677" s="655" t="s">
        <v>5335</v>
      </c>
      <c r="D677" s="620" t="s">
        <v>5478</v>
      </c>
      <c r="E677" s="624">
        <v>40000000</v>
      </c>
      <c r="F677" s="624"/>
      <c r="G677" s="654"/>
    </row>
    <row r="678" spans="1:7" ht="18" customHeight="1" x14ac:dyDescent="0.25">
      <c r="A678" s="612">
        <v>341</v>
      </c>
      <c r="B678" s="619" t="s">
        <v>6167</v>
      </c>
      <c r="C678" s="655" t="s">
        <v>5335</v>
      </c>
      <c r="D678" s="620" t="s">
        <v>5478</v>
      </c>
      <c r="E678" s="624">
        <v>40000000</v>
      </c>
      <c r="F678" s="624"/>
      <c r="G678" s="661" t="s">
        <v>1914</v>
      </c>
    </row>
    <row r="679" spans="1:7" ht="18" customHeight="1" x14ac:dyDescent="0.25">
      <c r="A679" s="612">
        <v>342</v>
      </c>
      <c r="B679" s="619" t="s">
        <v>6168</v>
      </c>
      <c r="C679" s="655" t="s">
        <v>5335</v>
      </c>
      <c r="D679" s="620" t="s">
        <v>5478</v>
      </c>
      <c r="E679" s="624">
        <v>40000000</v>
      </c>
      <c r="F679" s="624"/>
      <c r="G679" s="654"/>
    </row>
    <row r="680" spans="1:7" ht="18" customHeight="1" x14ac:dyDescent="0.25">
      <c r="A680" s="612">
        <v>343</v>
      </c>
      <c r="B680" s="619" t="s">
        <v>6169</v>
      </c>
      <c r="C680" s="655" t="s">
        <v>5335</v>
      </c>
      <c r="D680" s="620" t="s">
        <v>5480</v>
      </c>
      <c r="E680" s="624">
        <v>40000000</v>
      </c>
      <c r="F680" s="624"/>
      <c r="G680" s="654"/>
    </row>
    <row r="681" spans="1:7" ht="18" customHeight="1" x14ac:dyDescent="0.25">
      <c r="A681" s="612">
        <v>344</v>
      </c>
      <c r="B681" s="619" t="s">
        <v>6170</v>
      </c>
      <c r="C681" s="655" t="s">
        <v>5335</v>
      </c>
      <c r="D681" s="620" t="s">
        <v>5480</v>
      </c>
      <c r="E681" s="624">
        <v>40000000</v>
      </c>
      <c r="F681" s="624"/>
      <c r="G681" s="654"/>
    </row>
    <row r="682" spans="1:7" ht="18" customHeight="1" x14ac:dyDescent="0.25">
      <c r="A682" s="612">
        <v>345</v>
      </c>
      <c r="B682" s="619" t="s">
        <v>6171</v>
      </c>
      <c r="C682" s="655" t="s">
        <v>5335</v>
      </c>
      <c r="D682" s="620" t="s">
        <v>5480</v>
      </c>
      <c r="E682" s="624">
        <v>40000000</v>
      </c>
      <c r="F682" s="624"/>
      <c r="G682" s="654"/>
    </row>
    <row r="683" spans="1:7" ht="18" customHeight="1" x14ac:dyDescent="0.25">
      <c r="A683" s="612">
        <v>346</v>
      </c>
      <c r="B683" s="619" t="s">
        <v>6172</v>
      </c>
      <c r="C683" s="655" t="s">
        <v>5335</v>
      </c>
      <c r="D683" s="620" t="s">
        <v>5480</v>
      </c>
      <c r="E683" s="624">
        <v>40000000</v>
      </c>
      <c r="F683" s="624"/>
      <c r="G683" s="654"/>
    </row>
    <row r="684" spans="1:7" ht="18" customHeight="1" x14ac:dyDescent="0.25">
      <c r="A684" s="612">
        <v>347</v>
      </c>
      <c r="B684" s="619" t="s">
        <v>6173</v>
      </c>
      <c r="C684" s="655" t="s">
        <v>5335</v>
      </c>
      <c r="D684" s="620" t="s">
        <v>5480</v>
      </c>
      <c r="E684" s="624">
        <v>40000000</v>
      </c>
      <c r="F684" s="624"/>
      <c r="G684" s="654"/>
    </row>
    <row r="685" spans="1:7" ht="18" customHeight="1" x14ac:dyDescent="0.25">
      <c r="A685" s="612">
        <v>348</v>
      </c>
      <c r="B685" s="619" t="s">
        <v>6174</v>
      </c>
      <c r="C685" s="655" t="s">
        <v>5335</v>
      </c>
      <c r="D685" s="620" t="s">
        <v>5480</v>
      </c>
      <c r="E685" s="624"/>
      <c r="F685" s="624">
        <v>20000000</v>
      </c>
      <c r="G685" s="654"/>
    </row>
    <row r="686" spans="1:7" ht="18" customHeight="1" x14ac:dyDescent="0.25">
      <c r="A686" s="612">
        <v>349</v>
      </c>
      <c r="B686" s="619" t="s">
        <v>6175</v>
      </c>
      <c r="C686" s="655" t="s">
        <v>5335</v>
      </c>
      <c r="D686" s="620" t="s">
        <v>5480</v>
      </c>
      <c r="E686" s="624">
        <v>40000000</v>
      </c>
      <c r="F686" s="624"/>
      <c r="G686" s="654"/>
    </row>
    <row r="687" spans="1:7" ht="18" customHeight="1" x14ac:dyDescent="0.25">
      <c r="A687" s="612">
        <v>350</v>
      </c>
      <c r="B687" s="619" t="s">
        <v>6176</v>
      </c>
      <c r="C687" s="655" t="s">
        <v>5335</v>
      </c>
      <c r="D687" s="620" t="s">
        <v>5480</v>
      </c>
      <c r="E687" s="624"/>
      <c r="F687" s="624">
        <v>20000000</v>
      </c>
      <c r="G687" s="654"/>
    </row>
    <row r="688" spans="1:7" ht="18" customHeight="1" x14ac:dyDescent="0.25">
      <c r="A688" s="612">
        <v>351</v>
      </c>
      <c r="B688" s="619" t="s">
        <v>6177</v>
      </c>
      <c r="C688" s="655" t="s">
        <v>5335</v>
      </c>
      <c r="D688" s="620" t="s">
        <v>5482</v>
      </c>
      <c r="E688" s="624">
        <v>40000000</v>
      </c>
      <c r="F688" s="624"/>
      <c r="G688" s="654"/>
    </row>
    <row r="689" spans="1:7" ht="18" customHeight="1" x14ac:dyDescent="0.25">
      <c r="A689" s="612">
        <v>352</v>
      </c>
      <c r="B689" s="619" t="s">
        <v>6178</v>
      </c>
      <c r="C689" s="655" t="s">
        <v>5335</v>
      </c>
      <c r="D689" s="620" t="s">
        <v>5482</v>
      </c>
      <c r="E689" s="624">
        <v>40000000</v>
      </c>
      <c r="F689" s="624"/>
      <c r="G689" s="654"/>
    </row>
    <row r="690" spans="1:7" ht="18" customHeight="1" x14ac:dyDescent="0.25">
      <c r="A690" s="612">
        <v>353</v>
      </c>
      <c r="B690" s="619" t="s">
        <v>6179</v>
      </c>
      <c r="C690" s="655" t="s">
        <v>5335</v>
      </c>
      <c r="D690" s="620" t="s">
        <v>5482</v>
      </c>
      <c r="E690" s="624">
        <v>40000000</v>
      </c>
      <c r="F690" s="624"/>
      <c r="G690" s="654"/>
    </row>
    <row r="691" spans="1:7" ht="18" customHeight="1" x14ac:dyDescent="0.25">
      <c r="A691" s="612">
        <v>354</v>
      </c>
      <c r="B691" s="619" t="s">
        <v>6180</v>
      </c>
      <c r="C691" s="655" t="s">
        <v>5335</v>
      </c>
      <c r="D691" s="620" t="s">
        <v>5482</v>
      </c>
      <c r="E691" s="624">
        <v>40000000</v>
      </c>
      <c r="F691" s="624"/>
      <c r="G691" s="654"/>
    </row>
    <row r="692" spans="1:7" ht="18" customHeight="1" x14ac:dyDescent="0.25">
      <c r="A692" s="612">
        <v>355</v>
      </c>
      <c r="B692" s="619" t="s">
        <v>6181</v>
      </c>
      <c r="C692" s="655" t="s">
        <v>5335</v>
      </c>
      <c r="D692" s="620" t="s">
        <v>5482</v>
      </c>
      <c r="E692" s="624">
        <v>40000000</v>
      </c>
      <c r="F692" s="624"/>
      <c r="G692" s="654"/>
    </row>
    <row r="693" spans="1:7" ht="18" customHeight="1" x14ac:dyDescent="0.25">
      <c r="A693" s="612">
        <v>356</v>
      </c>
      <c r="B693" s="619" t="s">
        <v>6182</v>
      </c>
      <c r="C693" s="606" t="s">
        <v>1922</v>
      </c>
      <c r="D693" s="620" t="s">
        <v>5484</v>
      </c>
      <c r="E693" s="624">
        <v>40000000</v>
      </c>
      <c r="F693" s="624"/>
      <c r="G693" s="654"/>
    </row>
    <row r="694" spans="1:7" ht="18" customHeight="1" x14ac:dyDescent="0.25">
      <c r="A694" s="612">
        <v>357</v>
      </c>
      <c r="B694" s="619" t="s">
        <v>6183</v>
      </c>
      <c r="C694" s="655" t="s">
        <v>5335</v>
      </c>
      <c r="D694" s="620" t="s">
        <v>5484</v>
      </c>
      <c r="E694" s="624"/>
      <c r="F694" s="624">
        <v>20000000</v>
      </c>
      <c r="G694" s="654"/>
    </row>
    <row r="695" spans="1:7" ht="18" customHeight="1" x14ac:dyDescent="0.25">
      <c r="A695" s="612">
        <v>358</v>
      </c>
      <c r="B695" s="619" t="s">
        <v>6184</v>
      </c>
      <c r="C695" s="655" t="s">
        <v>5335</v>
      </c>
      <c r="D695" s="620" t="s">
        <v>5484</v>
      </c>
      <c r="E695" s="624">
        <v>40000000</v>
      </c>
      <c r="F695" s="624"/>
      <c r="G695" s="654"/>
    </row>
    <row r="696" spans="1:7" ht="18" customHeight="1" x14ac:dyDescent="0.25">
      <c r="A696" s="612">
        <v>359</v>
      </c>
      <c r="B696" s="619" t="s">
        <v>6185</v>
      </c>
      <c r="C696" s="655" t="s">
        <v>5335</v>
      </c>
      <c r="D696" s="620" t="s">
        <v>5484</v>
      </c>
      <c r="E696" s="624"/>
      <c r="F696" s="624">
        <v>20000000</v>
      </c>
      <c r="G696" s="654"/>
    </row>
    <row r="697" spans="1:7" ht="18" customHeight="1" x14ac:dyDescent="0.25">
      <c r="A697" s="612">
        <v>360</v>
      </c>
      <c r="B697" s="619" t="s">
        <v>6186</v>
      </c>
      <c r="C697" s="655" t="s">
        <v>5335</v>
      </c>
      <c r="D697" s="620" t="s">
        <v>5484</v>
      </c>
      <c r="E697" s="624">
        <v>40000000</v>
      </c>
      <c r="F697" s="624"/>
      <c r="G697" s="654"/>
    </row>
    <row r="698" spans="1:7" ht="18" customHeight="1" x14ac:dyDescent="0.25">
      <c r="A698" s="612">
        <v>361</v>
      </c>
      <c r="B698" s="619" t="s">
        <v>6187</v>
      </c>
      <c r="C698" s="655" t="s">
        <v>5335</v>
      </c>
      <c r="D698" s="620" t="s">
        <v>5484</v>
      </c>
      <c r="E698" s="624">
        <v>40000000</v>
      </c>
      <c r="F698" s="624"/>
      <c r="G698" s="654"/>
    </row>
    <row r="699" spans="1:7" ht="18" customHeight="1" x14ac:dyDescent="0.25">
      <c r="A699" s="612">
        <v>362</v>
      </c>
      <c r="B699" s="619" t="s">
        <v>6188</v>
      </c>
      <c r="C699" s="655" t="s">
        <v>5335</v>
      </c>
      <c r="D699" s="620" t="s">
        <v>5484</v>
      </c>
      <c r="E699" s="624">
        <v>40000000</v>
      </c>
      <c r="F699" s="624"/>
      <c r="G699" s="654"/>
    </row>
    <row r="700" spans="1:7" ht="18" customHeight="1" x14ac:dyDescent="0.25">
      <c r="A700" s="612">
        <v>363</v>
      </c>
      <c r="B700" s="619" t="s">
        <v>6189</v>
      </c>
      <c r="C700" s="655" t="s">
        <v>5335</v>
      </c>
      <c r="D700" s="620" t="s">
        <v>5486</v>
      </c>
      <c r="E700" s="624"/>
      <c r="F700" s="624">
        <v>20000000</v>
      </c>
      <c r="G700" s="654"/>
    </row>
    <row r="701" spans="1:7" ht="18" customHeight="1" x14ac:dyDescent="0.25">
      <c r="A701" s="612">
        <v>364</v>
      </c>
      <c r="B701" s="619" t="s">
        <v>6190</v>
      </c>
      <c r="C701" s="655" t="s">
        <v>5335</v>
      </c>
      <c r="D701" s="620" t="s">
        <v>5486</v>
      </c>
      <c r="E701" s="624"/>
      <c r="F701" s="624">
        <v>20000000</v>
      </c>
      <c r="G701" s="661" t="s">
        <v>1914</v>
      </c>
    </row>
    <row r="702" spans="1:7" ht="18" customHeight="1" x14ac:dyDescent="0.25">
      <c r="A702" s="612">
        <v>365</v>
      </c>
      <c r="B702" s="619" t="s">
        <v>6191</v>
      </c>
      <c r="C702" s="655" t="s">
        <v>5335</v>
      </c>
      <c r="D702" s="620" t="s">
        <v>5486</v>
      </c>
      <c r="E702" s="624"/>
      <c r="F702" s="624">
        <v>20000000</v>
      </c>
      <c r="G702" s="654"/>
    </row>
    <row r="703" spans="1:7" ht="18" customHeight="1" x14ac:dyDescent="0.25">
      <c r="A703" s="612">
        <v>366</v>
      </c>
      <c r="B703" s="619" t="s">
        <v>6192</v>
      </c>
      <c r="C703" s="655" t="s">
        <v>5335</v>
      </c>
      <c r="D703" s="620" t="s">
        <v>5486</v>
      </c>
      <c r="E703" s="624">
        <v>40000000</v>
      </c>
      <c r="F703" s="624"/>
      <c r="G703" s="654"/>
    </row>
    <row r="704" spans="1:7" ht="18" customHeight="1" x14ac:dyDescent="0.25">
      <c r="A704" s="612">
        <v>367</v>
      </c>
      <c r="B704" s="619" t="s">
        <v>6193</v>
      </c>
      <c r="C704" s="655" t="s">
        <v>5335</v>
      </c>
      <c r="D704" s="620" t="s">
        <v>5486</v>
      </c>
      <c r="E704" s="624"/>
      <c r="F704" s="624">
        <v>20000000</v>
      </c>
      <c r="G704" s="654"/>
    </row>
    <row r="705" spans="1:7" ht="18" customHeight="1" x14ac:dyDescent="0.25">
      <c r="A705" s="612">
        <v>368</v>
      </c>
      <c r="B705" s="619" t="s">
        <v>6194</v>
      </c>
      <c r="C705" s="655" t="s">
        <v>5335</v>
      </c>
      <c r="D705" s="620" t="s">
        <v>5486</v>
      </c>
      <c r="E705" s="624"/>
      <c r="F705" s="624">
        <v>20000000</v>
      </c>
      <c r="G705" s="654"/>
    </row>
    <row r="706" spans="1:7" ht="18" customHeight="1" x14ac:dyDescent="0.25">
      <c r="A706" s="612">
        <v>369</v>
      </c>
      <c r="B706" s="619" t="s">
        <v>6195</v>
      </c>
      <c r="C706" s="655" t="s">
        <v>5335</v>
      </c>
      <c r="D706" s="620" t="s">
        <v>5486</v>
      </c>
      <c r="E706" s="624">
        <v>40000000</v>
      </c>
      <c r="F706" s="624"/>
      <c r="G706" s="654"/>
    </row>
    <row r="707" spans="1:7" ht="18" customHeight="1" x14ac:dyDescent="0.25">
      <c r="A707" s="612">
        <v>370</v>
      </c>
      <c r="B707" s="619" t="s">
        <v>6172</v>
      </c>
      <c r="C707" s="655" t="s">
        <v>5335</v>
      </c>
      <c r="D707" s="620" t="s">
        <v>6124</v>
      </c>
      <c r="E707" s="624">
        <v>40000000</v>
      </c>
      <c r="F707" s="624"/>
      <c r="G707" s="654"/>
    </row>
    <row r="708" spans="1:7" ht="18" customHeight="1" x14ac:dyDescent="0.25">
      <c r="A708" s="604" t="s">
        <v>1336</v>
      </c>
      <c r="B708" s="622" t="s">
        <v>5503</v>
      </c>
      <c r="C708" s="604"/>
      <c r="D708" s="604"/>
      <c r="E708" s="607">
        <f>SUM(E709:E725)</f>
        <v>80000000</v>
      </c>
      <c r="F708" s="607">
        <f>SUM(F709:F725)</f>
        <v>300000000</v>
      </c>
      <c r="G708" s="653"/>
    </row>
    <row r="709" spans="1:7" ht="18" customHeight="1" x14ac:dyDescent="0.25">
      <c r="A709" s="612">
        <v>371</v>
      </c>
      <c r="B709" s="625" t="s">
        <v>6196</v>
      </c>
      <c r="C709" s="606" t="s">
        <v>1957</v>
      </c>
      <c r="D709" s="606" t="s">
        <v>6197</v>
      </c>
      <c r="E709" s="624">
        <v>40000000</v>
      </c>
      <c r="F709" s="624"/>
      <c r="G709" s="654"/>
    </row>
    <row r="710" spans="1:7" ht="18" customHeight="1" x14ac:dyDescent="0.25">
      <c r="A710" s="612">
        <v>372</v>
      </c>
      <c r="B710" s="625" t="s">
        <v>6198</v>
      </c>
      <c r="C710" s="606" t="s">
        <v>1957</v>
      </c>
      <c r="D710" s="606" t="s">
        <v>6199</v>
      </c>
      <c r="E710" s="624">
        <v>40000000</v>
      </c>
      <c r="F710" s="624"/>
      <c r="G710" s="654"/>
    </row>
    <row r="711" spans="1:7" ht="18" customHeight="1" x14ac:dyDescent="0.25">
      <c r="A711" s="612">
        <v>373</v>
      </c>
      <c r="B711" s="625" t="s">
        <v>6200</v>
      </c>
      <c r="C711" s="606" t="s">
        <v>1957</v>
      </c>
      <c r="D711" s="606" t="s">
        <v>6201</v>
      </c>
      <c r="E711" s="624"/>
      <c r="F711" s="624">
        <v>20000000</v>
      </c>
      <c r="G711" s="654"/>
    </row>
    <row r="712" spans="1:7" ht="18" customHeight="1" x14ac:dyDescent="0.25">
      <c r="A712" s="612">
        <v>374</v>
      </c>
      <c r="B712" s="625" t="s">
        <v>6202</v>
      </c>
      <c r="C712" s="606" t="s">
        <v>1922</v>
      </c>
      <c r="D712" s="606" t="s">
        <v>6203</v>
      </c>
      <c r="E712" s="624"/>
      <c r="F712" s="624">
        <v>20000000</v>
      </c>
      <c r="G712" s="654"/>
    </row>
    <row r="713" spans="1:7" ht="18" customHeight="1" x14ac:dyDescent="0.25">
      <c r="A713" s="612">
        <v>375</v>
      </c>
      <c r="B713" s="625" t="s">
        <v>6204</v>
      </c>
      <c r="C713" s="606" t="s">
        <v>1922</v>
      </c>
      <c r="D713" s="606" t="s">
        <v>6205</v>
      </c>
      <c r="E713" s="624"/>
      <c r="F713" s="624">
        <v>20000000</v>
      </c>
      <c r="G713" s="654"/>
    </row>
    <row r="714" spans="1:7" ht="18" customHeight="1" x14ac:dyDescent="0.25">
      <c r="A714" s="612">
        <v>376</v>
      </c>
      <c r="B714" s="625" t="s">
        <v>6206</v>
      </c>
      <c r="C714" s="655" t="s">
        <v>5335</v>
      </c>
      <c r="D714" s="606" t="s">
        <v>6203</v>
      </c>
      <c r="E714" s="624"/>
      <c r="F714" s="624">
        <v>20000000</v>
      </c>
      <c r="G714" s="654"/>
    </row>
    <row r="715" spans="1:7" ht="18" customHeight="1" x14ac:dyDescent="0.25">
      <c r="A715" s="612">
        <v>377</v>
      </c>
      <c r="B715" s="625" t="s">
        <v>6207</v>
      </c>
      <c r="C715" s="655" t="s">
        <v>5335</v>
      </c>
      <c r="D715" s="606" t="s">
        <v>6208</v>
      </c>
      <c r="E715" s="624"/>
      <c r="F715" s="624">
        <v>20000000</v>
      </c>
      <c r="G715" s="654"/>
    </row>
    <row r="716" spans="1:7" ht="18" customHeight="1" x14ac:dyDescent="0.25">
      <c r="A716" s="612">
        <v>378</v>
      </c>
      <c r="B716" s="625" t="s">
        <v>6209</v>
      </c>
      <c r="C716" s="655" t="s">
        <v>5335</v>
      </c>
      <c r="D716" s="606" t="s">
        <v>6201</v>
      </c>
      <c r="E716" s="624"/>
      <c r="F716" s="624">
        <v>20000000</v>
      </c>
      <c r="G716" s="654"/>
    </row>
    <row r="717" spans="1:7" ht="18" customHeight="1" x14ac:dyDescent="0.25">
      <c r="A717" s="612">
        <v>379</v>
      </c>
      <c r="B717" s="625" t="s">
        <v>6210</v>
      </c>
      <c r="C717" s="655" t="s">
        <v>5335</v>
      </c>
      <c r="D717" s="606" t="s">
        <v>6205</v>
      </c>
      <c r="E717" s="624"/>
      <c r="F717" s="624">
        <v>20000000</v>
      </c>
      <c r="G717" s="654"/>
    </row>
    <row r="718" spans="1:7" ht="18" customHeight="1" x14ac:dyDescent="0.25">
      <c r="A718" s="612">
        <v>380</v>
      </c>
      <c r="B718" s="625" t="s">
        <v>6211</v>
      </c>
      <c r="C718" s="655" t="s">
        <v>5335</v>
      </c>
      <c r="D718" s="606" t="s">
        <v>6201</v>
      </c>
      <c r="E718" s="624"/>
      <c r="F718" s="624">
        <v>20000000</v>
      </c>
      <c r="G718" s="654"/>
    </row>
    <row r="719" spans="1:7" ht="18" customHeight="1" x14ac:dyDescent="0.25">
      <c r="A719" s="612">
        <v>381</v>
      </c>
      <c r="B719" s="625" t="s">
        <v>6212</v>
      </c>
      <c r="C719" s="655" t="s">
        <v>5335</v>
      </c>
      <c r="D719" s="606" t="s">
        <v>6208</v>
      </c>
      <c r="E719" s="624"/>
      <c r="F719" s="624">
        <v>20000000</v>
      </c>
      <c r="G719" s="654"/>
    </row>
    <row r="720" spans="1:7" ht="18" customHeight="1" x14ac:dyDescent="0.25">
      <c r="A720" s="612">
        <v>382</v>
      </c>
      <c r="B720" s="625" t="s">
        <v>6213</v>
      </c>
      <c r="C720" s="655" t="s">
        <v>5335</v>
      </c>
      <c r="D720" s="606" t="s">
        <v>6208</v>
      </c>
      <c r="E720" s="624"/>
      <c r="F720" s="624">
        <v>20000000</v>
      </c>
      <c r="G720" s="654"/>
    </row>
    <row r="721" spans="1:7" ht="18" customHeight="1" x14ac:dyDescent="0.25">
      <c r="A721" s="612">
        <v>383</v>
      </c>
      <c r="B721" s="625" t="s">
        <v>6214</v>
      </c>
      <c r="C721" s="655" t="s">
        <v>5335</v>
      </c>
      <c r="D721" s="606" t="s">
        <v>6201</v>
      </c>
      <c r="E721" s="624"/>
      <c r="F721" s="624">
        <v>20000000</v>
      </c>
      <c r="G721" s="654"/>
    </row>
    <row r="722" spans="1:7" ht="18" customHeight="1" x14ac:dyDescent="0.25">
      <c r="A722" s="612">
        <v>384</v>
      </c>
      <c r="B722" s="625" t="s">
        <v>6215</v>
      </c>
      <c r="C722" s="655" t="s">
        <v>5335</v>
      </c>
      <c r="D722" s="606" t="s">
        <v>6201</v>
      </c>
      <c r="E722" s="624"/>
      <c r="F722" s="624">
        <v>20000000</v>
      </c>
      <c r="G722" s="654"/>
    </row>
    <row r="723" spans="1:7" ht="18" customHeight="1" x14ac:dyDescent="0.25">
      <c r="A723" s="612">
        <v>385</v>
      </c>
      <c r="B723" s="625" t="s">
        <v>6216</v>
      </c>
      <c r="C723" s="655" t="s">
        <v>5335</v>
      </c>
      <c r="D723" s="606" t="s">
        <v>6199</v>
      </c>
      <c r="E723" s="663"/>
      <c r="F723" s="664">
        <v>20000000</v>
      </c>
      <c r="G723" s="654"/>
    </row>
    <row r="724" spans="1:7" ht="18" customHeight="1" x14ac:dyDescent="0.25">
      <c r="A724" s="612">
        <v>386</v>
      </c>
      <c r="B724" s="625" t="s">
        <v>6217</v>
      </c>
      <c r="C724" s="655" t="s">
        <v>5335</v>
      </c>
      <c r="D724" s="606" t="s">
        <v>6201</v>
      </c>
      <c r="E724" s="663"/>
      <c r="F724" s="664">
        <v>20000000</v>
      </c>
      <c r="G724" s="654"/>
    </row>
    <row r="725" spans="1:7" ht="18" customHeight="1" x14ac:dyDescent="0.25">
      <c r="A725" s="612">
        <v>387</v>
      </c>
      <c r="B725" s="625" t="s">
        <v>6218</v>
      </c>
      <c r="C725" s="655" t="s">
        <v>5335</v>
      </c>
      <c r="D725" s="606" t="s">
        <v>6199</v>
      </c>
      <c r="E725" s="663"/>
      <c r="F725" s="664">
        <v>20000000</v>
      </c>
      <c r="G725" s="654"/>
    </row>
    <row r="726" spans="1:7" ht="18" customHeight="1" x14ac:dyDescent="0.25">
      <c r="A726" s="604" t="s">
        <v>1338</v>
      </c>
      <c r="B726" s="626" t="s">
        <v>6219</v>
      </c>
      <c r="C726" s="604"/>
      <c r="D726" s="604"/>
      <c r="E726" s="607">
        <f>SUM(E727:E779)</f>
        <v>1440000000</v>
      </c>
      <c r="F726" s="607">
        <f>SUM(F727:F779)</f>
        <v>340000000</v>
      </c>
      <c r="G726" s="653"/>
    </row>
    <row r="727" spans="1:7" ht="18" customHeight="1" x14ac:dyDescent="0.25">
      <c r="A727" s="612">
        <v>388</v>
      </c>
      <c r="B727" s="625" t="s">
        <v>6220</v>
      </c>
      <c r="C727" s="606" t="s">
        <v>1957</v>
      </c>
      <c r="D727" s="637" t="s">
        <v>6221</v>
      </c>
      <c r="E727" s="614">
        <v>40000000</v>
      </c>
      <c r="F727" s="614"/>
      <c r="G727" s="654"/>
    </row>
    <row r="728" spans="1:7" ht="18" customHeight="1" x14ac:dyDescent="0.25">
      <c r="A728" s="612">
        <v>389</v>
      </c>
      <c r="B728" s="625" t="s">
        <v>5974</v>
      </c>
      <c r="C728" s="606" t="s">
        <v>1957</v>
      </c>
      <c r="D728" s="637" t="s">
        <v>6222</v>
      </c>
      <c r="E728" s="614">
        <v>40000000</v>
      </c>
      <c r="F728" s="614"/>
      <c r="G728" s="654"/>
    </row>
    <row r="729" spans="1:7" ht="18" customHeight="1" x14ac:dyDescent="0.25">
      <c r="A729" s="612">
        <v>390</v>
      </c>
      <c r="B729" s="625" t="s">
        <v>6223</v>
      </c>
      <c r="C729" s="606" t="s">
        <v>1957</v>
      </c>
      <c r="D729" s="637" t="s">
        <v>6224</v>
      </c>
      <c r="E729" s="614">
        <v>40000000</v>
      </c>
      <c r="F729" s="614"/>
      <c r="G729" s="654"/>
    </row>
    <row r="730" spans="1:7" ht="18" customHeight="1" x14ac:dyDescent="0.25">
      <c r="A730" s="612">
        <v>391</v>
      </c>
      <c r="B730" s="625" t="s">
        <v>6225</v>
      </c>
      <c r="C730" s="606" t="s">
        <v>1957</v>
      </c>
      <c r="D730" s="637" t="s">
        <v>6226</v>
      </c>
      <c r="E730" s="614">
        <v>40000000</v>
      </c>
      <c r="F730" s="614"/>
      <c r="G730" s="654"/>
    </row>
    <row r="731" spans="1:7" ht="18" customHeight="1" x14ac:dyDescent="0.25">
      <c r="A731" s="612">
        <v>392</v>
      </c>
      <c r="B731" s="625" t="s">
        <v>6227</v>
      </c>
      <c r="C731" s="606" t="s">
        <v>1924</v>
      </c>
      <c r="D731" s="637" t="s">
        <v>6224</v>
      </c>
      <c r="E731" s="614"/>
      <c r="F731" s="614">
        <v>20000000</v>
      </c>
      <c r="G731" s="654"/>
    </row>
    <row r="732" spans="1:7" ht="18" customHeight="1" x14ac:dyDescent="0.25">
      <c r="A732" s="612">
        <v>393</v>
      </c>
      <c r="B732" s="625" t="s">
        <v>6228</v>
      </c>
      <c r="C732" s="606" t="s">
        <v>1924</v>
      </c>
      <c r="D732" s="637" t="s">
        <v>6229</v>
      </c>
      <c r="E732" s="614">
        <v>40000000</v>
      </c>
      <c r="F732" s="614"/>
      <c r="G732" s="654"/>
    </row>
    <row r="733" spans="1:7" ht="18" customHeight="1" x14ac:dyDescent="0.25">
      <c r="A733" s="612">
        <v>394</v>
      </c>
      <c r="B733" s="625" t="s">
        <v>6230</v>
      </c>
      <c r="C733" s="606" t="s">
        <v>1957</v>
      </c>
      <c r="D733" s="637" t="s">
        <v>6231</v>
      </c>
      <c r="E733" s="614">
        <v>40000000</v>
      </c>
      <c r="F733" s="614"/>
      <c r="G733" s="654"/>
    </row>
    <row r="734" spans="1:7" ht="18" customHeight="1" x14ac:dyDescent="0.25">
      <c r="A734" s="612">
        <v>395</v>
      </c>
      <c r="B734" s="625" t="s">
        <v>6232</v>
      </c>
      <c r="C734" s="606" t="s">
        <v>1922</v>
      </c>
      <c r="D734" s="637" t="s">
        <v>6222</v>
      </c>
      <c r="E734" s="614">
        <v>40000000</v>
      </c>
      <c r="F734" s="614"/>
      <c r="G734" s="654"/>
    </row>
    <row r="735" spans="1:7" ht="18" customHeight="1" x14ac:dyDescent="0.25">
      <c r="A735" s="612">
        <v>396</v>
      </c>
      <c r="B735" s="625" t="s">
        <v>6233</v>
      </c>
      <c r="C735" s="606" t="s">
        <v>1922</v>
      </c>
      <c r="D735" s="637" t="s">
        <v>6221</v>
      </c>
      <c r="E735" s="614"/>
      <c r="F735" s="614">
        <v>20000000</v>
      </c>
      <c r="G735" s="654"/>
    </row>
    <row r="736" spans="1:7" ht="18" customHeight="1" x14ac:dyDescent="0.25">
      <c r="A736" s="612">
        <v>397</v>
      </c>
      <c r="B736" s="625" t="s">
        <v>6234</v>
      </c>
      <c r="C736" s="655" t="s">
        <v>5335</v>
      </c>
      <c r="D736" s="637" t="s">
        <v>6231</v>
      </c>
      <c r="E736" s="614">
        <v>40000000</v>
      </c>
      <c r="F736" s="614"/>
      <c r="G736" s="654"/>
    </row>
    <row r="737" spans="1:7" ht="18" customHeight="1" x14ac:dyDescent="0.25">
      <c r="A737" s="612">
        <v>398</v>
      </c>
      <c r="B737" s="625" t="s">
        <v>6235</v>
      </c>
      <c r="C737" s="655" t="s">
        <v>5335</v>
      </c>
      <c r="D737" s="637" t="s">
        <v>6226</v>
      </c>
      <c r="E737" s="614">
        <v>40000000</v>
      </c>
      <c r="F737" s="614"/>
      <c r="G737" s="654"/>
    </row>
    <row r="738" spans="1:7" ht="18" customHeight="1" x14ac:dyDescent="0.25">
      <c r="A738" s="612">
        <v>399</v>
      </c>
      <c r="B738" s="625" t="s">
        <v>6236</v>
      </c>
      <c r="C738" s="655" t="s">
        <v>5335</v>
      </c>
      <c r="D738" s="637" t="s">
        <v>6231</v>
      </c>
      <c r="E738" s="614"/>
      <c r="F738" s="614">
        <v>20000000</v>
      </c>
      <c r="G738" s="654"/>
    </row>
    <row r="739" spans="1:7" ht="18" customHeight="1" x14ac:dyDescent="0.25">
      <c r="A739" s="612">
        <v>400</v>
      </c>
      <c r="B739" s="625" t="s">
        <v>6237</v>
      </c>
      <c r="C739" s="655" t="s">
        <v>5335</v>
      </c>
      <c r="D739" s="637" t="s">
        <v>6231</v>
      </c>
      <c r="E739" s="614">
        <v>40000000</v>
      </c>
      <c r="F739" s="614"/>
      <c r="G739" s="654"/>
    </row>
    <row r="740" spans="1:7" ht="18" customHeight="1" x14ac:dyDescent="0.25">
      <c r="A740" s="612">
        <v>401</v>
      </c>
      <c r="B740" s="625" t="s">
        <v>6238</v>
      </c>
      <c r="C740" s="655" t="s">
        <v>5335</v>
      </c>
      <c r="D740" s="637" t="s">
        <v>6231</v>
      </c>
      <c r="E740" s="614"/>
      <c r="F740" s="614">
        <v>20000000</v>
      </c>
      <c r="G740" s="654"/>
    </row>
    <row r="741" spans="1:7" ht="18" customHeight="1" x14ac:dyDescent="0.25">
      <c r="A741" s="612">
        <v>402</v>
      </c>
      <c r="B741" s="625" t="s">
        <v>6239</v>
      </c>
      <c r="C741" s="655" t="s">
        <v>5335</v>
      </c>
      <c r="D741" s="637" t="s">
        <v>6231</v>
      </c>
      <c r="E741" s="614"/>
      <c r="F741" s="614">
        <v>20000000</v>
      </c>
      <c r="G741" s="654"/>
    </row>
    <row r="742" spans="1:7" ht="18" customHeight="1" x14ac:dyDescent="0.25">
      <c r="A742" s="612">
        <v>403</v>
      </c>
      <c r="B742" s="625" t="s">
        <v>6240</v>
      </c>
      <c r="C742" s="655" t="s">
        <v>5335</v>
      </c>
      <c r="D742" s="637" t="s">
        <v>6231</v>
      </c>
      <c r="E742" s="614">
        <v>40000000</v>
      </c>
      <c r="F742" s="614"/>
      <c r="G742" s="654"/>
    </row>
    <row r="743" spans="1:7" ht="18" customHeight="1" x14ac:dyDescent="0.25">
      <c r="A743" s="612">
        <v>404</v>
      </c>
      <c r="B743" s="625" t="s">
        <v>6241</v>
      </c>
      <c r="C743" s="655" t="s">
        <v>5335</v>
      </c>
      <c r="D743" s="637" t="s">
        <v>6242</v>
      </c>
      <c r="E743" s="614">
        <v>40000000</v>
      </c>
      <c r="F743" s="614"/>
      <c r="G743" s="654"/>
    </row>
    <row r="744" spans="1:7" ht="18" customHeight="1" x14ac:dyDescent="0.25">
      <c r="A744" s="612">
        <v>405</v>
      </c>
      <c r="B744" s="625" t="s">
        <v>6243</v>
      </c>
      <c r="C744" s="655" t="s">
        <v>5335</v>
      </c>
      <c r="D744" s="637" t="s">
        <v>6242</v>
      </c>
      <c r="E744" s="614">
        <v>40000000</v>
      </c>
      <c r="F744" s="614"/>
      <c r="G744" s="654"/>
    </row>
    <row r="745" spans="1:7" ht="18" customHeight="1" x14ac:dyDescent="0.25">
      <c r="A745" s="612">
        <v>406</v>
      </c>
      <c r="B745" s="625" t="s">
        <v>6244</v>
      </c>
      <c r="C745" s="655" t="s">
        <v>5335</v>
      </c>
      <c r="D745" s="637" t="s">
        <v>6229</v>
      </c>
      <c r="E745" s="614"/>
      <c r="F745" s="614">
        <v>20000000</v>
      </c>
      <c r="G745" s="654"/>
    </row>
    <row r="746" spans="1:7" ht="18" customHeight="1" x14ac:dyDescent="0.25">
      <c r="A746" s="612">
        <v>407</v>
      </c>
      <c r="B746" s="625" t="s">
        <v>6245</v>
      </c>
      <c r="C746" s="655" t="s">
        <v>5335</v>
      </c>
      <c r="D746" s="637" t="s">
        <v>6229</v>
      </c>
      <c r="E746" s="614"/>
      <c r="F746" s="614">
        <v>20000000</v>
      </c>
      <c r="G746" s="654"/>
    </row>
    <row r="747" spans="1:7" ht="18" customHeight="1" x14ac:dyDescent="0.25">
      <c r="A747" s="612">
        <v>408</v>
      </c>
      <c r="B747" s="625" t="s">
        <v>6246</v>
      </c>
      <c r="C747" s="655" t="s">
        <v>5335</v>
      </c>
      <c r="D747" s="637" t="s">
        <v>6224</v>
      </c>
      <c r="E747" s="628"/>
      <c r="F747" s="614">
        <v>20000000</v>
      </c>
      <c r="G747" s="654"/>
    </row>
    <row r="748" spans="1:7" ht="18" customHeight="1" x14ac:dyDescent="0.25">
      <c r="A748" s="612">
        <v>409</v>
      </c>
      <c r="B748" s="625" t="s">
        <v>6247</v>
      </c>
      <c r="C748" s="655" t="s">
        <v>5335</v>
      </c>
      <c r="D748" s="637" t="s">
        <v>6224</v>
      </c>
      <c r="E748" s="614">
        <v>40000000</v>
      </c>
      <c r="F748" s="614"/>
      <c r="G748" s="654"/>
    </row>
    <row r="749" spans="1:7" ht="18" customHeight="1" x14ac:dyDescent="0.25">
      <c r="A749" s="612">
        <v>410</v>
      </c>
      <c r="B749" s="625" t="s">
        <v>6248</v>
      </c>
      <c r="C749" s="655" t="s">
        <v>5335</v>
      </c>
      <c r="D749" s="637" t="s">
        <v>6224</v>
      </c>
      <c r="E749" s="614"/>
      <c r="F749" s="614">
        <v>20000000</v>
      </c>
      <c r="G749" s="654"/>
    </row>
    <row r="750" spans="1:7" ht="18" customHeight="1" x14ac:dyDescent="0.25">
      <c r="A750" s="612">
        <v>411</v>
      </c>
      <c r="B750" s="625" t="s">
        <v>6249</v>
      </c>
      <c r="C750" s="655" t="s">
        <v>5335</v>
      </c>
      <c r="D750" s="637" t="s">
        <v>6242</v>
      </c>
      <c r="E750" s="614">
        <v>40000000</v>
      </c>
      <c r="F750" s="614"/>
      <c r="G750" s="654"/>
    </row>
    <row r="751" spans="1:7" ht="18" customHeight="1" x14ac:dyDescent="0.25">
      <c r="A751" s="612">
        <v>412</v>
      </c>
      <c r="B751" s="625" t="s">
        <v>6250</v>
      </c>
      <c r="C751" s="655" t="s">
        <v>5335</v>
      </c>
      <c r="D751" s="637" t="s">
        <v>6224</v>
      </c>
      <c r="E751" s="614"/>
      <c r="F751" s="614">
        <v>20000000</v>
      </c>
      <c r="G751" s="654"/>
    </row>
    <row r="752" spans="1:7" ht="18" customHeight="1" x14ac:dyDescent="0.25">
      <c r="A752" s="612">
        <v>413</v>
      </c>
      <c r="B752" s="625" t="s">
        <v>6251</v>
      </c>
      <c r="C752" s="655" t="s">
        <v>5335</v>
      </c>
      <c r="D752" s="637" t="s">
        <v>4582</v>
      </c>
      <c r="E752" s="614">
        <v>40000000</v>
      </c>
      <c r="F752" s="614"/>
      <c r="G752" s="654"/>
    </row>
    <row r="753" spans="1:7" ht="18" customHeight="1" x14ac:dyDescent="0.25">
      <c r="A753" s="612">
        <v>414</v>
      </c>
      <c r="B753" s="625" t="s">
        <v>6252</v>
      </c>
      <c r="C753" s="655" t="s">
        <v>5335</v>
      </c>
      <c r="D753" s="637" t="s">
        <v>4582</v>
      </c>
      <c r="E753" s="614"/>
      <c r="F753" s="614">
        <v>20000000</v>
      </c>
      <c r="G753" s="654"/>
    </row>
    <row r="754" spans="1:7" ht="18" customHeight="1" x14ac:dyDescent="0.25">
      <c r="A754" s="612">
        <v>415</v>
      </c>
      <c r="B754" s="625" t="s">
        <v>6253</v>
      </c>
      <c r="C754" s="655" t="s">
        <v>5335</v>
      </c>
      <c r="D754" s="637" t="s">
        <v>4582</v>
      </c>
      <c r="E754" s="614">
        <v>40000000</v>
      </c>
      <c r="F754" s="614"/>
      <c r="G754" s="654"/>
    </row>
    <row r="755" spans="1:7" ht="18" customHeight="1" x14ac:dyDescent="0.25">
      <c r="A755" s="612">
        <v>416</v>
      </c>
      <c r="B755" s="625" t="s">
        <v>6254</v>
      </c>
      <c r="C755" s="655" t="s">
        <v>5335</v>
      </c>
      <c r="D755" s="637" t="s">
        <v>6224</v>
      </c>
      <c r="E755" s="614">
        <v>40000000</v>
      </c>
      <c r="F755" s="614"/>
      <c r="G755" s="654"/>
    </row>
    <row r="756" spans="1:7" ht="18" customHeight="1" x14ac:dyDescent="0.25">
      <c r="A756" s="612">
        <v>417</v>
      </c>
      <c r="B756" s="625" t="s">
        <v>6255</v>
      </c>
      <c r="C756" s="655" t="s">
        <v>5335</v>
      </c>
      <c r="D756" s="637" t="s">
        <v>6256</v>
      </c>
      <c r="E756" s="614"/>
      <c r="F756" s="614">
        <v>20000000</v>
      </c>
      <c r="G756" s="654"/>
    </row>
    <row r="757" spans="1:7" ht="18" customHeight="1" x14ac:dyDescent="0.25">
      <c r="A757" s="612">
        <v>418</v>
      </c>
      <c r="B757" s="625" t="s">
        <v>6257</v>
      </c>
      <c r="C757" s="655" t="s">
        <v>5335</v>
      </c>
      <c r="D757" s="637" t="s">
        <v>6258</v>
      </c>
      <c r="E757" s="614">
        <v>40000000</v>
      </c>
      <c r="F757" s="614"/>
      <c r="G757" s="654"/>
    </row>
    <row r="758" spans="1:7" ht="18" customHeight="1" x14ac:dyDescent="0.25">
      <c r="A758" s="612">
        <v>419</v>
      </c>
      <c r="B758" s="625" t="s">
        <v>6259</v>
      </c>
      <c r="C758" s="655" t="s">
        <v>5335</v>
      </c>
      <c r="D758" s="637" t="s">
        <v>6260</v>
      </c>
      <c r="E758" s="614">
        <v>40000000</v>
      </c>
      <c r="F758" s="614"/>
      <c r="G758" s="654"/>
    </row>
    <row r="759" spans="1:7" ht="18" customHeight="1" x14ac:dyDescent="0.25">
      <c r="A759" s="612">
        <v>420</v>
      </c>
      <c r="B759" s="625" t="s">
        <v>4929</v>
      </c>
      <c r="C759" s="655" t="s">
        <v>5335</v>
      </c>
      <c r="D759" s="637" t="s">
        <v>6260</v>
      </c>
      <c r="E759" s="614">
        <v>40000000</v>
      </c>
      <c r="F759" s="614"/>
      <c r="G759" s="654"/>
    </row>
    <row r="760" spans="1:7" ht="18" customHeight="1" x14ac:dyDescent="0.25">
      <c r="A760" s="612">
        <v>421</v>
      </c>
      <c r="B760" s="625" t="s">
        <v>6261</v>
      </c>
      <c r="C760" s="655" t="s">
        <v>5335</v>
      </c>
      <c r="D760" s="637" t="s">
        <v>6260</v>
      </c>
      <c r="E760" s="614"/>
      <c r="F760" s="614">
        <v>20000000</v>
      </c>
      <c r="G760" s="654"/>
    </row>
    <row r="761" spans="1:7" ht="18" customHeight="1" x14ac:dyDescent="0.25">
      <c r="A761" s="612">
        <v>422</v>
      </c>
      <c r="B761" s="625" t="s">
        <v>6262</v>
      </c>
      <c r="C761" s="655" t="s">
        <v>5335</v>
      </c>
      <c r="D761" s="637" t="s">
        <v>6260</v>
      </c>
      <c r="E761" s="614">
        <v>40000000</v>
      </c>
      <c r="F761" s="614"/>
      <c r="G761" s="654"/>
    </row>
    <row r="762" spans="1:7" ht="18" customHeight="1" x14ac:dyDescent="0.25">
      <c r="A762" s="612">
        <v>423</v>
      </c>
      <c r="B762" s="625" t="s">
        <v>6263</v>
      </c>
      <c r="C762" s="655" t="s">
        <v>5335</v>
      </c>
      <c r="D762" s="637" t="s">
        <v>6222</v>
      </c>
      <c r="E762" s="614"/>
      <c r="F762" s="614">
        <v>20000000</v>
      </c>
      <c r="G762" s="654"/>
    </row>
    <row r="763" spans="1:7" ht="18" customHeight="1" x14ac:dyDescent="0.25">
      <c r="A763" s="612">
        <v>424</v>
      </c>
      <c r="B763" s="625" t="s">
        <v>6264</v>
      </c>
      <c r="C763" s="655" t="s">
        <v>5335</v>
      </c>
      <c r="D763" s="637" t="s">
        <v>6222</v>
      </c>
      <c r="E763" s="614">
        <v>40000000</v>
      </c>
      <c r="F763" s="614"/>
      <c r="G763" s="654"/>
    </row>
    <row r="764" spans="1:7" ht="18" customHeight="1" x14ac:dyDescent="0.25">
      <c r="A764" s="612">
        <v>425</v>
      </c>
      <c r="B764" s="625" t="s">
        <v>6265</v>
      </c>
      <c r="C764" s="655" t="s">
        <v>5335</v>
      </c>
      <c r="D764" s="637" t="s">
        <v>6222</v>
      </c>
      <c r="E764" s="614"/>
      <c r="F764" s="614">
        <v>20000000</v>
      </c>
      <c r="G764" s="654"/>
    </row>
    <row r="765" spans="1:7" ht="18" customHeight="1" x14ac:dyDescent="0.25">
      <c r="A765" s="612">
        <v>426</v>
      </c>
      <c r="B765" s="625" t="s">
        <v>6266</v>
      </c>
      <c r="C765" s="655" t="s">
        <v>5335</v>
      </c>
      <c r="D765" s="637" t="s">
        <v>6242</v>
      </c>
      <c r="E765" s="614">
        <v>40000000</v>
      </c>
      <c r="F765" s="614"/>
      <c r="G765" s="654"/>
    </row>
    <row r="766" spans="1:7" ht="18" customHeight="1" x14ac:dyDescent="0.25">
      <c r="A766" s="612">
        <v>427</v>
      </c>
      <c r="B766" s="625" t="s">
        <v>6267</v>
      </c>
      <c r="C766" s="655" t="s">
        <v>5335</v>
      </c>
      <c r="D766" s="637" t="s">
        <v>6221</v>
      </c>
      <c r="E766" s="614">
        <v>40000000</v>
      </c>
      <c r="F766" s="614"/>
      <c r="G766" s="654"/>
    </row>
    <row r="767" spans="1:7" ht="18" customHeight="1" x14ac:dyDescent="0.25">
      <c r="A767" s="612">
        <v>428</v>
      </c>
      <c r="B767" s="625" t="s">
        <v>6268</v>
      </c>
      <c r="C767" s="655" t="s">
        <v>5335</v>
      </c>
      <c r="D767" s="637" t="s">
        <v>6221</v>
      </c>
      <c r="E767" s="614">
        <v>40000000</v>
      </c>
      <c r="F767" s="614"/>
      <c r="G767" s="654"/>
    </row>
    <row r="768" spans="1:7" ht="18" customHeight="1" x14ac:dyDescent="0.25">
      <c r="A768" s="612">
        <v>429</v>
      </c>
      <c r="B768" s="625" t="s">
        <v>6269</v>
      </c>
      <c r="C768" s="655" t="s">
        <v>5335</v>
      </c>
      <c r="D768" s="637" t="s">
        <v>6229</v>
      </c>
      <c r="E768" s="614">
        <v>40000000</v>
      </c>
      <c r="F768" s="614"/>
      <c r="G768" s="654"/>
    </row>
    <row r="769" spans="1:7" ht="18" customHeight="1" x14ac:dyDescent="0.25">
      <c r="A769" s="612">
        <v>430</v>
      </c>
      <c r="B769" s="625" t="s">
        <v>6270</v>
      </c>
      <c r="C769" s="655" t="s">
        <v>5335</v>
      </c>
      <c r="D769" s="637" t="s">
        <v>6224</v>
      </c>
      <c r="E769" s="614">
        <v>40000000</v>
      </c>
      <c r="F769" s="614"/>
      <c r="G769" s="654"/>
    </row>
    <row r="770" spans="1:7" ht="18" customHeight="1" x14ac:dyDescent="0.25">
      <c r="A770" s="612">
        <v>431</v>
      </c>
      <c r="B770" s="625" t="s">
        <v>6271</v>
      </c>
      <c r="C770" s="655" t="s">
        <v>5335</v>
      </c>
      <c r="D770" s="637" t="s">
        <v>6260</v>
      </c>
      <c r="E770" s="614">
        <v>40000000</v>
      </c>
      <c r="F770" s="614"/>
      <c r="G770" s="654"/>
    </row>
    <row r="771" spans="1:7" ht="18" customHeight="1" x14ac:dyDescent="0.25">
      <c r="A771" s="612">
        <v>432</v>
      </c>
      <c r="B771" s="625" t="s">
        <v>6272</v>
      </c>
      <c r="C771" s="655" t="s">
        <v>5335</v>
      </c>
      <c r="D771" s="637" t="s">
        <v>6224</v>
      </c>
      <c r="E771" s="614"/>
      <c r="F771" s="614">
        <v>20000000</v>
      </c>
      <c r="G771" s="654"/>
    </row>
    <row r="772" spans="1:7" ht="18" customHeight="1" x14ac:dyDescent="0.25">
      <c r="A772" s="612">
        <v>433</v>
      </c>
      <c r="B772" s="625" t="s">
        <v>6273</v>
      </c>
      <c r="C772" s="655" t="s">
        <v>5335</v>
      </c>
      <c r="D772" s="637" t="s">
        <v>6222</v>
      </c>
      <c r="E772" s="614">
        <v>40000000</v>
      </c>
      <c r="F772" s="614"/>
      <c r="G772" s="654"/>
    </row>
    <row r="773" spans="1:7" ht="18" customHeight="1" x14ac:dyDescent="0.25">
      <c r="A773" s="612">
        <v>434</v>
      </c>
      <c r="B773" s="625" t="s">
        <v>6274</v>
      </c>
      <c r="C773" s="655" t="s">
        <v>5335</v>
      </c>
      <c r="D773" s="637" t="s">
        <v>4582</v>
      </c>
      <c r="E773" s="614">
        <v>40000000</v>
      </c>
      <c r="F773" s="614"/>
      <c r="G773" s="654"/>
    </row>
    <row r="774" spans="1:7" ht="18" customHeight="1" x14ac:dyDescent="0.25">
      <c r="A774" s="612">
        <v>435</v>
      </c>
      <c r="B774" s="625" t="s">
        <v>6275</v>
      </c>
      <c r="C774" s="606" t="s">
        <v>1957</v>
      </c>
      <c r="D774" s="637" t="s">
        <v>6276</v>
      </c>
      <c r="E774" s="628">
        <v>40000000</v>
      </c>
      <c r="F774" s="654"/>
      <c r="G774" s="654"/>
    </row>
    <row r="775" spans="1:7" ht="18" customHeight="1" x14ac:dyDescent="0.25">
      <c r="A775" s="612">
        <v>436</v>
      </c>
      <c r="B775" s="625" t="s">
        <v>6277</v>
      </c>
      <c r="C775" s="606" t="s">
        <v>1957</v>
      </c>
      <c r="D775" s="637" t="s">
        <v>6260</v>
      </c>
      <c r="E775" s="628">
        <v>40000000</v>
      </c>
      <c r="F775" s="654"/>
      <c r="G775" s="654"/>
    </row>
    <row r="776" spans="1:7" ht="18" customHeight="1" x14ac:dyDescent="0.25">
      <c r="A776" s="612">
        <v>437</v>
      </c>
      <c r="B776" s="625" t="s">
        <v>6278</v>
      </c>
      <c r="C776" s="606" t="s">
        <v>1957</v>
      </c>
      <c r="D776" s="637" t="s">
        <v>6229</v>
      </c>
      <c r="E776" s="628"/>
      <c r="F776" s="614">
        <v>20000000</v>
      </c>
      <c r="G776" s="654"/>
    </row>
    <row r="777" spans="1:7" ht="18" customHeight="1" x14ac:dyDescent="0.25">
      <c r="A777" s="612">
        <v>438</v>
      </c>
      <c r="B777" s="625" t="s">
        <v>6279</v>
      </c>
      <c r="C777" s="606" t="s">
        <v>1957</v>
      </c>
      <c r="D777" s="637" t="s">
        <v>6224</v>
      </c>
      <c r="E777" s="628">
        <v>40000000</v>
      </c>
      <c r="F777" s="654"/>
      <c r="G777" s="654"/>
    </row>
    <row r="778" spans="1:7" ht="18" customHeight="1" x14ac:dyDescent="0.25">
      <c r="A778" s="612">
        <v>439</v>
      </c>
      <c r="B778" s="625" t="s">
        <v>6280</v>
      </c>
      <c r="C778" s="655" t="s">
        <v>5335</v>
      </c>
      <c r="D778" s="637" t="s">
        <v>6231</v>
      </c>
      <c r="E778" s="628">
        <v>40000000</v>
      </c>
      <c r="F778" s="654"/>
      <c r="G778" s="654"/>
    </row>
    <row r="779" spans="1:7" ht="18" customHeight="1" x14ac:dyDescent="0.25">
      <c r="A779" s="612">
        <v>440</v>
      </c>
      <c r="B779" s="625" t="s">
        <v>6281</v>
      </c>
      <c r="C779" s="655" t="s">
        <v>5335</v>
      </c>
      <c r="D779" s="637" t="s">
        <v>6242</v>
      </c>
      <c r="E779" s="628">
        <v>40000000</v>
      </c>
      <c r="F779" s="654"/>
      <c r="G779" s="654"/>
    </row>
    <row r="780" spans="1:7" ht="18" customHeight="1" x14ac:dyDescent="0.25">
      <c r="A780" s="604" t="s">
        <v>1340</v>
      </c>
      <c r="B780" s="626" t="s">
        <v>5508</v>
      </c>
      <c r="C780" s="604"/>
      <c r="D780" s="604"/>
      <c r="E780" s="665">
        <f>SUM(E781:E883)</f>
        <v>1080000000</v>
      </c>
      <c r="F780" s="607">
        <f>SUM(F781:F883)</f>
        <v>1520000000</v>
      </c>
      <c r="G780" s="653"/>
    </row>
    <row r="781" spans="1:7" ht="18" customHeight="1" x14ac:dyDescent="0.25">
      <c r="A781" s="612">
        <v>441</v>
      </c>
      <c r="B781" s="666" t="s">
        <v>6282</v>
      </c>
      <c r="C781" s="655" t="s">
        <v>5335</v>
      </c>
      <c r="D781" s="606" t="s">
        <v>5535</v>
      </c>
      <c r="E781" s="628"/>
      <c r="F781" s="628">
        <v>20000000</v>
      </c>
      <c r="G781" s="654"/>
    </row>
    <row r="782" spans="1:7" ht="18" customHeight="1" x14ac:dyDescent="0.25">
      <c r="A782" s="612">
        <v>442</v>
      </c>
      <c r="B782" s="666" t="s">
        <v>6283</v>
      </c>
      <c r="C782" s="655" t="s">
        <v>5335</v>
      </c>
      <c r="D782" s="606" t="s">
        <v>5535</v>
      </c>
      <c r="E782" s="628"/>
      <c r="F782" s="628">
        <v>20000000</v>
      </c>
      <c r="G782" s="654"/>
    </row>
    <row r="783" spans="1:7" ht="18" customHeight="1" x14ac:dyDescent="0.25">
      <c r="A783" s="612">
        <v>443</v>
      </c>
      <c r="B783" s="666" t="s">
        <v>6284</v>
      </c>
      <c r="C783" s="655" t="s">
        <v>5335</v>
      </c>
      <c r="D783" s="606" t="s">
        <v>5535</v>
      </c>
      <c r="E783" s="628"/>
      <c r="F783" s="628">
        <v>20000000</v>
      </c>
      <c r="G783" s="654"/>
    </row>
    <row r="784" spans="1:7" ht="18" customHeight="1" x14ac:dyDescent="0.25">
      <c r="A784" s="612">
        <v>444</v>
      </c>
      <c r="B784" s="666" t="s">
        <v>6285</v>
      </c>
      <c r="C784" s="606" t="s">
        <v>1924</v>
      </c>
      <c r="D784" s="606" t="s">
        <v>5535</v>
      </c>
      <c r="E784" s="628">
        <v>40000000</v>
      </c>
      <c r="F784" s="628"/>
      <c r="G784" s="654"/>
    </row>
    <row r="785" spans="1:7" ht="18" customHeight="1" x14ac:dyDescent="0.25">
      <c r="A785" s="612">
        <v>445</v>
      </c>
      <c r="B785" s="666" t="s">
        <v>195</v>
      </c>
      <c r="C785" s="655" t="s">
        <v>5335</v>
      </c>
      <c r="D785" s="606" t="s">
        <v>5535</v>
      </c>
      <c r="E785" s="628"/>
      <c r="F785" s="628">
        <v>20000000</v>
      </c>
      <c r="G785" s="654"/>
    </row>
    <row r="786" spans="1:7" ht="18" customHeight="1" x14ac:dyDescent="0.25">
      <c r="A786" s="612">
        <v>446</v>
      </c>
      <c r="B786" s="666" t="s">
        <v>6286</v>
      </c>
      <c r="C786" s="655" t="s">
        <v>5335</v>
      </c>
      <c r="D786" s="606" t="s">
        <v>5535</v>
      </c>
      <c r="E786" s="628"/>
      <c r="F786" s="628">
        <v>20000000</v>
      </c>
      <c r="G786" s="654"/>
    </row>
    <row r="787" spans="1:7" ht="18" customHeight="1" x14ac:dyDescent="0.25">
      <c r="A787" s="612">
        <v>447</v>
      </c>
      <c r="B787" s="666" t="s">
        <v>6287</v>
      </c>
      <c r="C787" s="655" t="s">
        <v>5335</v>
      </c>
      <c r="D787" s="606" t="s">
        <v>5535</v>
      </c>
      <c r="E787" s="628"/>
      <c r="F787" s="628">
        <v>20000000</v>
      </c>
      <c r="G787" s="654"/>
    </row>
    <row r="788" spans="1:7" ht="18" customHeight="1" x14ac:dyDescent="0.25">
      <c r="A788" s="612">
        <v>448</v>
      </c>
      <c r="B788" s="666" t="s">
        <v>6288</v>
      </c>
      <c r="C788" s="655" t="s">
        <v>5335</v>
      </c>
      <c r="D788" s="606" t="s">
        <v>5535</v>
      </c>
      <c r="E788" s="628"/>
      <c r="F788" s="628">
        <v>20000000</v>
      </c>
      <c r="G788" s="654"/>
    </row>
    <row r="789" spans="1:7" ht="18" customHeight="1" x14ac:dyDescent="0.25">
      <c r="A789" s="612">
        <v>449</v>
      </c>
      <c r="B789" s="666" t="s">
        <v>6289</v>
      </c>
      <c r="C789" s="655" t="s">
        <v>5335</v>
      </c>
      <c r="D789" s="606" t="s">
        <v>5535</v>
      </c>
      <c r="E789" s="628"/>
      <c r="F789" s="628">
        <v>20000000</v>
      </c>
      <c r="G789" s="654"/>
    </row>
    <row r="790" spans="1:7" ht="18" customHeight="1" x14ac:dyDescent="0.25">
      <c r="A790" s="612">
        <v>450</v>
      </c>
      <c r="B790" s="666" t="s">
        <v>6290</v>
      </c>
      <c r="C790" s="655" t="s">
        <v>5335</v>
      </c>
      <c r="D790" s="606" t="s">
        <v>5535</v>
      </c>
      <c r="E790" s="628"/>
      <c r="F790" s="628">
        <v>20000000</v>
      </c>
      <c r="G790" s="654"/>
    </row>
    <row r="791" spans="1:7" ht="18" customHeight="1" x14ac:dyDescent="0.25">
      <c r="A791" s="612">
        <v>451</v>
      </c>
      <c r="B791" s="666" t="s">
        <v>6291</v>
      </c>
      <c r="C791" s="655" t="s">
        <v>5335</v>
      </c>
      <c r="D791" s="606" t="s">
        <v>5513</v>
      </c>
      <c r="E791" s="628"/>
      <c r="F791" s="628">
        <v>20000000</v>
      </c>
      <c r="G791" s="654"/>
    </row>
    <row r="792" spans="1:7" ht="18" customHeight="1" x14ac:dyDescent="0.25">
      <c r="A792" s="612">
        <v>452</v>
      </c>
      <c r="B792" s="666" t="s">
        <v>6292</v>
      </c>
      <c r="C792" s="655" t="s">
        <v>5335</v>
      </c>
      <c r="D792" s="606" t="s">
        <v>5513</v>
      </c>
      <c r="E792" s="628"/>
      <c r="F792" s="628">
        <v>20000000</v>
      </c>
      <c r="G792" s="654"/>
    </row>
    <row r="793" spans="1:7" ht="18" customHeight="1" x14ac:dyDescent="0.25">
      <c r="A793" s="612">
        <v>453</v>
      </c>
      <c r="B793" s="666" t="s">
        <v>358</v>
      </c>
      <c r="C793" s="655" t="s">
        <v>5335</v>
      </c>
      <c r="D793" s="606" t="s">
        <v>5513</v>
      </c>
      <c r="E793" s="628">
        <v>40000000</v>
      </c>
      <c r="F793" s="628"/>
      <c r="G793" s="654"/>
    </row>
    <row r="794" spans="1:7" ht="18" customHeight="1" x14ac:dyDescent="0.25">
      <c r="A794" s="612">
        <v>454</v>
      </c>
      <c r="B794" s="666" t="s">
        <v>6293</v>
      </c>
      <c r="C794" s="655" t="s">
        <v>5335</v>
      </c>
      <c r="D794" s="606" t="s">
        <v>5513</v>
      </c>
      <c r="E794" s="628"/>
      <c r="F794" s="628">
        <v>20000000</v>
      </c>
      <c r="G794" s="654"/>
    </row>
    <row r="795" spans="1:7" ht="18" customHeight="1" x14ac:dyDescent="0.25">
      <c r="A795" s="612">
        <v>455</v>
      </c>
      <c r="B795" s="666" t="s">
        <v>6294</v>
      </c>
      <c r="C795" s="655" t="s">
        <v>5335</v>
      </c>
      <c r="D795" s="606" t="s">
        <v>5513</v>
      </c>
      <c r="E795" s="628"/>
      <c r="F795" s="628">
        <v>20000000</v>
      </c>
      <c r="G795" s="654"/>
    </row>
    <row r="796" spans="1:7" ht="18" customHeight="1" x14ac:dyDescent="0.25">
      <c r="A796" s="612">
        <v>456</v>
      </c>
      <c r="B796" s="666" t="s">
        <v>6295</v>
      </c>
      <c r="C796" s="606" t="s">
        <v>1957</v>
      </c>
      <c r="D796" s="606" t="s">
        <v>5516</v>
      </c>
      <c r="E796" s="628"/>
      <c r="F796" s="628">
        <v>20000000</v>
      </c>
      <c r="G796" s="654"/>
    </row>
    <row r="797" spans="1:7" ht="18" customHeight="1" x14ac:dyDescent="0.25">
      <c r="A797" s="612">
        <v>457</v>
      </c>
      <c r="B797" s="666" t="s">
        <v>6296</v>
      </c>
      <c r="C797" s="606" t="s">
        <v>1957</v>
      </c>
      <c r="D797" s="606" t="s">
        <v>5516</v>
      </c>
      <c r="E797" s="628"/>
      <c r="F797" s="628">
        <v>20000000</v>
      </c>
      <c r="G797" s="654"/>
    </row>
    <row r="798" spans="1:7" ht="18" customHeight="1" x14ac:dyDescent="0.25">
      <c r="A798" s="612">
        <v>458</v>
      </c>
      <c r="B798" s="666" t="s">
        <v>6297</v>
      </c>
      <c r="C798" s="655" t="s">
        <v>5335</v>
      </c>
      <c r="D798" s="606" t="s">
        <v>5516</v>
      </c>
      <c r="E798" s="628"/>
      <c r="F798" s="628">
        <v>20000000</v>
      </c>
      <c r="G798" s="654"/>
    </row>
    <row r="799" spans="1:7" ht="18" customHeight="1" x14ac:dyDescent="0.25">
      <c r="A799" s="612">
        <v>459</v>
      </c>
      <c r="B799" s="666" t="s">
        <v>6298</v>
      </c>
      <c r="C799" s="655" t="s">
        <v>5335</v>
      </c>
      <c r="D799" s="606" t="s">
        <v>5516</v>
      </c>
      <c r="E799" s="628"/>
      <c r="F799" s="628">
        <v>20000000</v>
      </c>
      <c r="G799" s="654"/>
    </row>
    <row r="800" spans="1:7" ht="18" customHeight="1" x14ac:dyDescent="0.25">
      <c r="A800" s="612">
        <v>460</v>
      </c>
      <c r="B800" s="666" t="s">
        <v>6299</v>
      </c>
      <c r="C800" s="655" t="s">
        <v>5335</v>
      </c>
      <c r="D800" s="606" t="s">
        <v>5516</v>
      </c>
      <c r="E800" s="628"/>
      <c r="F800" s="628">
        <v>20000000</v>
      </c>
      <c r="G800" s="654"/>
    </row>
    <row r="801" spans="1:7" ht="18" customHeight="1" x14ac:dyDescent="0.25">
      <c r="A801" s="612">
        <v>461</v>
      </c>
      <c r="B801" s="666" t="s">
        <v>6300</v>
      </c>
      <c r="C801" s="655" t="s">
        <v>5335</v>
      </c>
      <c r="D801" s="606" t="s">
        <v>5516</v>
      </c>
      <c r="E801" s="628"/>
      <c r="F801" s="628">
        <v>20000000</v>
      </c>
      <c r="G801" s="654"/>
    </row>
    <row r="802" spans="1:7" ht="18" customHeight="1" x14ac:dyDescent="0.25">
      <c r="A802" s="612">
        <v>462</v>
      </c>
      <c r="B802" s="666" t="s">
        <v>6301</v>
      </c>
      <c r="C802" s="655" t="s">
        <v>5335</v>
      </c>
      <c r="D802" s="606" t="s">
        <v>5516</v>
      </c>
      <c r="E802" s="628"/>
      <c r="F802" s="628">
        <v>20000000</v>
      </c>
      <c r="G802" s="654"/>
    </row>
    <row r="803" spans="1:7" ht="18" customHeight="1" x14ac:dyDescent="0.25">
      <c r="A803" s="612">
        <v>463</v>
      </c>
      <c r="B803" s="666" t="s">
        <v>6302</v>
      </c>
      <c r="C803" s="655" t="s">
        <v>5335</v>
      </c>
      <c r="D803" s="606" t="s">
        <v>5516</v>
      </c>
      <c r="E803" s="628"/>
      <c r="F803" s="628">
        <v>20000000</v>
      </c>
      <c r="G803" s="654"/>
    </row>
    <row r="804" spans="1:7" ht="18" customHeight="1" x14ac:dyDescent="0.25">
      <c r="A804" s="612">
        <v>464</v>
      </c>
      <c r="B804" s="666" t="s">
        <v>6303</v>
      </c>
      <c r="C804" s="655" t="s">
        <v>5335</v>
      </c>
      <c r="D804" s="606" t="s">
        <v>5516</v>
      </c>
      <c r="E804" s="628"/>
      <c r="F804" s="628">
        <v>20000000</v>
      </c>
      <c r="G804" s="654"/>
    </row>
    <row r="805" spans="1:7" ht="18" customHeight="1" x14ac:dyDescent="0.25">
      <c r="A805" s="612">
        <v>465</v>
      </c>
      <c r="B805" s="666" t="s">
        <v>6304</v>
      </c>
      <c r="C805" s="655" t="s">
        <v>5335</v>
      </c>
      <c r="D805" s="606" t="s">
        <v>5519</v>
      </c>
      <c r="E805" s="628"/>
      <c r="F805" s="628">
        <v>20000000</v>
      </c>
      <c r="G805" s="654"/>
    </row>
    <row r="806" spans="1:7" ht="18" customHeight="1" x14ac:dyDescent="0.25">
      <c r="A806" s="612">
        <v>466</v>
      </c>
      <c r="B806" s="666" t="s">
        <v>6305</v>
      </c>
      <c r="C806" s="655" t="s">
        <v>5335</v>
      </c>
      <c r="D806" s="606" t="s">
        <v>5519</v>
      </c>
      <c r="E806" s="628"/>
      <c r="F806" s="628">
        <v>20000000</v>
      </c>
      <c r="G806" s="654"/>
    </row>
    <row r="807" spans="1:7" ht="18" customHeight="1" x14ac:dyDescent="0.25">
      <c r="A807" s="612">
        <v>467</v>
      </c>
      <c r="B807" s="666" t="s">
        <v>6306</v>
      </c>
      <c r="C807" s="655" t="s">
        <v>5335</v>
      </c>
      <c r="D807" s="606" t="s">
        <v>5519</v>
      </c>
      <c r="E807" s="628"/>
      <c r="F807" s="628">
        <v>20000000</v>
      </c>
      <c r="G807" s="654"/>
    </row>
    <row r="808" spans="1:7" ht="18" customHeight="1" x14ac:dyDescent="0.25">
      <c r="A808" s="612">
        <v>468</v>
      </c>
      <c r="B808" s="666" t="s">
        <v>6307</v>
      </c>
      <c r="C808" s="655" t="s">
        <v>5335</v>
      </c>
      <c r="D808" s="606" t="s">
        <v>5519</v>
      </c>
      <c r="E808" s="628"/>
      <c r="F808" s="628">
        <v>20000000</v>
      </c>
      <c r="G808" s="654"/>
    </row>
    <row r="809" spans="1:7" ht="18" customHeight="1" x14ac:dyDescent="0.25">
      <c r="A809" s="612">
        <v>469</v>
      </c>
      <c r="B809" s="666" t="s">
        <v>6308</v>
      </c>
      <c r="C809" s="655" t="s">
        <v>5335</v>
      </c>
      <c r="D809" s="606" t="s">
        <v>5519</v>
      </c>
      <c r="E809" s="628"/>
      <c r="F809" s="628">
        <v>20000000</v>
      </c>
      <c r="G809" s="654"/>
    </row>
    <row r="810" spans="1:7" ht="18" customHeight="1" x14ac:dyDescent="0.25">
      <c r="A810" s="612">
        <v>470</v>
      </c>
      <c r="B810" s="666" t="s">
        <v>6309</v>
      </c>
      <c r="C810" s="655" t="s">
        <v>5335</v>
      </c>
      <c r="D810" s="606" t="s">
        <v>5519</v>
      </c>
      <c r="E810" s="628"/>
      <c r="F810" s="628">
        <v>20000000</v>
      </c>
      <c r="G810" s="654"/>
    </row>
    <row r="811" spans="1:7" ht="18" customHeight="1" x14ac:dyDescent="0.25">
      <c r="A811" s="612">
        <v>471</v>
      </c>
      <c r="B811" s="666" t="s">
        <v>6310</v>
      </c>
      <c r="C811" s="655" t="s">
        <v>5335</v>
      </c>
      <c r="D811" s="606" t="s">
        <v>5519</v>
      </c>
      <c r="E811" s="628"/>
      <c r="F811" s="628">
        <v>20000000</v>
      </c>
      <c r="G811" s="654"/>
    </row>
    <row r="812" spans="1:7" ht="18" customHeight="1" x14ac:dyDescent="0.25">
      <c r="A812" s="612">
        <v>472</v>
      </c>
      <c r="B812" s="666" t="s">
        <v>6311</v>
      </c>
      <c r="C812" s="606" t="s">
        <v>1957</v>
      </c>
      <c r="D812" s="606" t="s">
        <v>5519</v>
      </c>
      <c r="E812" s="628"/>
      <c r="F812" s="628">
        <v>20000000</v>
      </c>
      <c r="G812" s="658" t="s">
        <v>1914</v>
      </c>
    </row>
    <row r="813" spans="1:7" ht="18" customHeight="1" x14ac:dyDescent="0.25">
      <c r="A813" s="612">
        <v>473</v>
      </c>
      <c r="B813" s="666" t="s">
        <v>6312</v>
      </c>
      <c r="C813" s="655" t="s">
        <v>5335</v>
      </c>
      <c r="D813" s="606" t="s">
        <v>5521</v>
      </c>
      <c r="E813" s="628"/>
      <c r="F813" s="628">
        <v>20000000</v>
      </c>
      <c r="G813" s="654"/>
    </row>
    <row r="814" spans="1:7" ht="18" customHeight="1" x14ac:dyDescent="0.25">
      <c r="A814" s="612">
        <v>474</v>
      </c>
      <c r="B814" s="666" t="s">
        <v>6313</v>
      </c>
      <c r="C814" s="655" t="s">
        <v>5335</v>
      </c>
      <c r="D814" s="606" t="s">
        <v>5521</v>
      </c>
      <c r="E814" s="628">
        <v>40000000</v>
      </c>
      <c r="F814" s="628"/>
      <c r="G814" s="654"/>
    </row>
    <row r="815" spans="1:7" ht="18" customHeight="1" x14ac:dyDescent="0.25">
      <c r="A815" s="612">
        <v>475</v>
      </c>
      <c r="B815" s="666" t="s">
        <v>6314</v>
      </c>
      <c r="C815" s="655" t="s">
        <v>5335</v>
      </c>
      <c r="D815" s="606" t="s">
        <v>5521</v>
      </c>
      <c r="E815" s="628"/>
      <c r="F815" s="628">
        <v>20000000</v>
      </c>
      <c r="G815" s="654"/>
    </row>
    <row r="816" spans="1:7" ht="18" customHeight="1" x14ac:dyDescent="0.25">
      <c r="A816" s="612">
        <v>476</v>
      </c>
      <c r="B816" s="666" t="s">
        <v>6283</v>
      </c>
      <c r="C816" s="655" t="s">
        <v>5335</v>
      </c>
      <c r="D816" s="606" t="s">
        <v>5521</v>
      </c>
      <c r="E816" s="628"/>
      <c r="F816" s="628">
        <v>20000000</v>
      </c>
      <c r="G816" s="654"/>
    </row>
    <row r="817" spans="1:7" ht="18" customHeight="1" x14ac:dyDescent="0.25">
      <c r="A817" s="612">
        <v>477</v>
      </c>
      <c r="B817" s="666" t="s">
        <v>6315</v>
      </c>
      <c r="C817" s="655" t="s">
        <v>5335</v>
      </c>
      <c r="D817" s="606" t="s">
        <v>5521</v>
      </c>
      <c r="E817" s="628"/>
      <c r="F817" s="628">
        <v>20000000</v>
      </c>
      <c r="G817" s="654"/>
    </row>
    <row r="818" spans="1:7" ht="18" customHeight="1" x14ac:dyDescent="0.25">
      <c r="A818" s="612">
        <v>478</v>
      </c>
      <c r="B818" s="666" t="s">
        <v>6316</v>
      </c>
      <c r="C818" s="606" t="s">
        <v>1922</v>
      </c>
      <c r="D818" s="606" t="s">
        <v>5521</v>
      </c>
      <c r="E818" s="628"/>
      <c r="F818" s="628">
        <v>20000000</v>
      </c>
      <c r="G818" s="654"/>
    </row>
    <row r="819" spans="1:7" ht="18" customHeight="1" x14ac:dyDescent="0.25">
      <c r="A819" s="612">
        <v>479</v>
      </c>
      <c r="B819" s="666" t="s">
        <v>6317</v>
      </c>
      <c r="C819" s="655" t="s">
        <v>5335</v>
      </c>
      <c r="D819" s="606" t="s">
        <v>5521</v>
      </c>
      <c r="E819" s="628"/>
      <c r="F819" s="628">
        <v>20000000</v>
      </c>
      <c r="G819" s="654"/>
    </row>
    <row r="820" spans="1:7" ht="18" customHeight="1" x14ac:dyDescent="0.25">
      <c r="A820" s="612">
        <v>480</v>
      </c>
      <c r="B820" s="666" t="s">
        <v>6318</v>
      </c>
      <c r="C820" s="606" t="s">
        <v>1922</v>
      </c>
      <c r="D820" s="606" t="s">
        <v>5521</v>
      </c>
      <c r="E820" s="628"/>
      <c r="F820" s="628">
        <v>20000000</v>
      </c>
      <c r="G820" s="654"/>
    </row>
    <row r="821" spans="1:7" ht="18" customHeight="1" x14ac:dyDescent="0.25">
      <c r="A821" s="612">
        <v>481</v>
      </c>
      <c r="B821" s="666" t="s">
        <v>6319</v>
      </c>
      <c r="C821" s="655" t="s">
        <v>5335</v>
      </c>
      <c r="D821" s="606" t="s">
        <v>5521</v>
      </c>
      <c r="E821" s="628">
        <v>40000000</v>
      </c>
      <c r="F821" s="628"/>
      <c r="G821" s="654"/>
    </row>
    <row r="822" spans="1:7" ht="18" customHeight="1" x14ac:dyDescent="0.25">
      <c r="A822" s="612">
        <v>482</v>
      </c>
      <c r="B822" s="666" t="s">
        <v>6320</v>
      </c>
      <c r="C822" s="606" t="s">
        <v>5742</v>
      </c>
      <c r="D822" s="606" t="s">
        <v>5523</v>
      </c>
      <c r="E822" s="628"/>
      <c r="F822" s="628">
        <v>20000000</v>
      </c>
      <c r="G822" s="654"/>
    </row>
    <row r="823" spans="1:7" ht="18" customHeight="1" x14ac:dyDescent="0.25">
      <c r="A823" s="612">
        <v>483</v>
      </c>
      <c r="B823" s="666" t="s">
        <v>6321</v>
      </c>
      <c r="C823" s="606" t="s">
        <v>1924</v>
      </c>
      <c r="D823" s="606" t="s">
        <v>5523</v>
      </c>
      <c r="E823" s="628">
        <v>40000000</v>
      </c>
      <c r="F823" s="628"/>
      <c r="G823" s="654"/>
    </row>
    <row r="824" spans="1:7" ht="18" customHeight="1" x14ac:dyDescent="0.25">
      <c r="A824" s="612">
        <v>484</v>
      </c>
      <c r="B824" s="666" t="s">
        <v>6322</v>
      </c>
      <c r="C824" s="655" t="s">
        <v>5335</v>
      </c>
      <c r="D824" s="606" t="s">
        <v>5523</v>
      </c>
      <c r="E824" s="628">
        <v>40000000</v>
      </c>
      <c r="F824" s="628"/>
      <c r="G824" s="654"/>
    </row>
    <row r="825" spans="1:7" ht="18" customHeight="1" x14ac:dyDescent="0.25">
      <c r="A825" s="612">
        <v>485</v>
      </c>
      <c r="B825" s="666" t="s">
        <v>6323</v>
      </c>
      <c r="C825" s="655" t="s">
        <v>5335</v>
      </c>
      <c r="D825" s="606" t="s">
        <v>5523</v>
      </c>
      <c r="E825" s="628">
        <v>40000000</v>
      </c>
      <c r="F825" s="628"/>
      <c r="G825" s="654"/>
    </row>
    <row r="826" spans="1:7" ht="18" customHeight="1" x14ac:dyDescent="0.25">
      <c r="A826" s="612">
        <v>486</v>
      </c>
      <c r="B826" s="666" t="s">
        <v>6324</v>
      </c>
      <c r="C826" s="655" t="s">
        <v>5335</v>
      </c>
      <c r="D826" s="606" t="s">
        <v>5523</v>
      </c>
      <c r="E826" s="628"/>
      <c r="F826" s="628">
        <v>20000000</v>
      </c>
      <c r="G826" s="654"/>
    </row>
    <row r="827" spans="1:7" ht="18" customHeight="1" x14ac:dyDescent="0.25">
      <c r="A827" s="612">
        <v>487</v>
      </c>
      <c r="B827" s="666" t="s">
        <v>6325</v>
      </c>
      <c r="C827" s="655" t="s">
        <v>5335</v>
      </c>
      <c r="D827" s="606" t="s">
        <v>5523</v>
      </c>
      <c r="E827" s="628">
        <v>40000000</v>
      </c>
      <c r="F827" s="628"/>
      <c r="G827" s="654"/>
    </row>
    <row r="828" spans="1:7" ht="18" customHeight="1" x14ac:dyDescent="0.25">
      <c r="A828" s="612">
        <v>488</v>
      </c>
      <c r="B828" s="666" t="s">
        <v>6326</v>
      </c>
      <c r="C828" s="606" t="s">
        <v>1957</v>
      </c>
      <c r="D828" s="606" t="s">
        <v>5523</v>
      </c>
      <c r="E828" s="628">
        <v>40000000</v>
      </c>
      <c r="F828" s="628"/>
      <c r="G828" s="654"/>
    </row>
    <row r="829" spans="1:7" ht="18" customHeight="1" x14ac:dyDescent="0.25">
      <c r="A829" s="612">
        <v>489</v>
      </c>
      <c r="B829" s="666" t="s">
        <v>6327</v>
      </c>
      <c r="C829" s="655" t="s">
        <v>5335</v>
      </c>
      <c r="D829" s="606" t="s">
        <v>5523</v>
      </c>
      <c r="E829" s="628">
        <v>40000000</v>
      </c>
      <c r="F829" s="628"/>
      <c r="G829" s="654"/>
    </row>
    <row r="830" spans="1:7" ht="18" customHeight="1" x14ac:dyDescent="0.25">
      <c r="A830" s="612">
        <v>490</v>
      </c>
      <c r="B830" s="666" t="s">
        <v>6328</v>
      </c>
      <c r="C830" s="655" t="s">
        <v>5335</v>
      </c>
      <c r="D830" s="606" t="s">
        <v>5523</v>
      </c>
      <c r="E830" s="628">
        <v>40000000</v>
      </c>
      <c r="F830" s="628"/>
      <c r="G830" s="654"/>
    </row>
    <row r="831" spans="1:7" ht="18" customHeight="1" x14ac:dyDescent="0.25">
      <c r="A831" s="612">
        <v>491</v>
      </c>
      <c r="B831" s="666" t="s">
        <v>6329</v>
      </c>
      <c r="C831" s="655" t="s">
        <v>5335</v>
      </c>
      <c r="D831" s="606" t="s">
        <v>5523</v>
      </c>
      <c r="E831" s="628">
        <v>40000000</v>
      </c>
      <c r="F831" s="628"/>
      <c r="G831" s="654"/>
    </row>
    <row r="832" spans="1:7" ht="18" customHeight="1" x14ac:dyDescent="0.25">
      <c r="A832" s="612">
        <v>492</v>
      </c>
      <c r="B832" s="666" t="s">
        <v>6330</v>
      </c>
      <c r="C832" s="655" t="s">
        <v>5335</v>
      </c>
      <c r="D832" s="606" t="s">
        <v>5523</v>
      </c>
      <c r="E832" s="628"/>
      <c r="F832" s="628">
        <v>20000000</v>
      </c>
      <c r="G832" s="654"/>
    </row>
    <row r="833" spans="1:7" ht="18" customHeight="1" x14ac:dyDescent="0.25">
      <c r="A833" s="612">
        <v>493</v>
      </c>
      <c r="B833" s="666" t="s">
        <v>6331</v>
      </c>
      <c r="C833" s="606" t="s">
        <v>1957</v>
      </c>
      <c r="D833" s="606" t="s">
        <v>5526</v>
      </c>
      <c r="E833" s="628">
        <v>40000000</v>
      </c>
      <c r="F833" s="628"/>
      <c r="G833" s="654"/>
    </row>
    <row r="834" spans="1:7" ht="18" customHeight="1" x14ac:dyDescent="0.25">
      <c r="A834" s="612">
        <v>494</v>
      </c>
      <c r="B834" s="666" t="s">
        <v>6332</v>
      </c>
      <c r="C834" s="606" t="s">
        <v>5742</v>
      </c>
      <c r="D834" s="606" t="s">
        <v>5526</v>
      </c>
      <c r="E834" s="628">
        <v>40000000</v>
      </c>
      <c r="F834" s="628"/>
      <c r="G834" s="654"/>
    </row>
    <row r="835" spans="1:7" ht="18" customHeight="1" x14ac:dyDescent="0.25">
      <c r="A835" s="612">
        <v>495</v>
      </c>
      <c r="B835" s="666" t="s">
        <v>6333</v>
      </c>
      <c r="C835" s="655" t="s">
        <v>5335</v>
      </c>
      <c r="D835" s="606" t="s">
        <v>5526</v>
      </c>
      <c r="E835" s="628">
        <v>40000000</v>
      </c>
      <c r="F835" s="628"/>
      <c r="G835" s="654"/>
    </row>
    <row r="836" spans="1:7" ht="18" customHeight="1" x14ac:dyDescent="0.25">
      <c r="A836" s="612">
        <v>496</v>
      </c>
      <c r="B836" s="666" t="s">
        <v>6334</v>
      </c>
      <c r="C836" s="655" t="s">
        <v>5335</v>
      </c>
      <c r="D836" s="606" t="s">
        <v>5526</v>
      </c>
      <c r="E836" s="628">
        <v>40000000</v>
      </c>
      <c r="F836" s="628"/>
      <c r="G836" s="654"/>
    </row>
    <row r="837" spans="1:7" ht="18" customHeight="1" x14ac:dyDescent="0.25">
      <c r="A837" s="612">
        <v>497</v>
      </c>
      <c r="B837" s="666" t="s">
        <v>6335</v>
      </c>
      <c r="C837" s="655" t="s">
        <v>5335</v>
      </c>
      <c r="D837" s="606" t="s">
        <v>5526</v>
      </c>
      <c r="E837" s="628">
        <v>40000000</v>
      </c>
      <c r="F837" s="628"/>
      <c r="G837" s="654"/>
    </row>
    <row r="838" spans="1:7" ht="18" customHeight="1" x14ac:dyDescent="0.25">
      <c r="A838" s="612">
        <v>498</v>
      </c>
      <c r="B838" s="666" t="s">
        <v>6336</v>
      </c>
      <c r="C838" s="655" t="s">
        <v>5335</v>
      </c>
      <c r="D838" s="606" t="s">
        <v>5526</v>
      </c>
      <c r="E838" s="628">
        <v>40000000</v>
      </c>
      <c r="F838" s="628"/>
      <c r="G838" s="654"/>
    </row>
    <row r="839" spans="1:7" ht="18" customHeight="1" x14ac:dyDescent="0.25">
      <c r="A839" s="612">
        <v>499</v>
      </c>
      <c r="B839" s="666" t="s">
        <v>6337</v>
      </c>
      <c r="C839" s="655" t="s">
        <v>5335</v>
      </c>
      <c r="D839" s="606" t="s">
        <v>5529</v>
      </c>
      <c r="E839" s="628"/>
      <c r="F839" s="628">
        <v>20000000</v>
      </c>
      <c r="G839" s="654"/>
    </row>
    <row r="840" spans="1:7" ht="18" customHeight="1" x14ac:dyDescent="0.25">
      <c r="A840" s="612">
        <v>500</v>
      </c>
      <c r="B840" s="666" t="s">
        <v>6338</v>
      </c>
      <c r="C840" s="606" t="s">
        <v>1924</v>
      </c>
      <c r="D840" s="606" t="s">
        <v>5529</v>
      </c>
      <c r="E840" s="628">
        <v>40000000</v>
      </c>
      <c r="F840" s="628"/>
      <c r="G840" s="654"/>
    </row>
    <row r="841" spans="1:7" ht="18" customHeight="1" x14ac:dyDescent="0.25">
      <c r="A841" s="612">
        <v>501</v>
      </c>
      <c r="B841" s="666" t="s">
        <v>6339</v>
      </c>
      <c r="C841" s="655" t="s">
        <v>5335</v>
      </c>
      <c r="D841" s="606" t="s">
        <v>5529</v>
      </c>
      <c r="E841" s="628"/>
      <c r="F841" s="628">
        <v>20000000</v>
      </c>
      <c r="G841" s="654"/>
    </row>
    <row r="842" spans="1:7" ht="18" customHeight="1" x14ac:dyDescent="0.25">
      <c r="A842" s="612">
        <v>502</v>
      </c>
      <c r="B842" s="666" t="s">
        <v>6340</v>
      </c>
      <c r="C842" s="655" t="s">
        <v>5335</v>
      </c>
      <c r="D842" s="606" t="s">
        <v>5529</v>
      </c>
      <c r="E842" s="628">
        <v>40000000</v>
      </c>
      <c r="F842" s="628"/>
      <c r="G842" s="654"/>
    </row>
    <row r="843" spans="1:7" ht="18" customHeight="1" x14ac:dyDescent="0.25">
      <c r="A843" s="612">
        <v>503</v>
      </c>
      <c r="B843" s="666" t="s">
        <v>6341</v>
      </c>
      <c r="C843" s="655" t="s">
        <v>5335</v>
      </c>
      <c r="D843" s="606" t="s">
        <v>5529</v>
      </c>
      <c r="E843" s="628">
        <v>40000000</v>
      </c>
      <c r="F843" s="628"/>
      <c r="G843" s="654"/>
    </row>
    <row r="844" spans="1:7" ht="18" customHeight="1" x14ac:dyDescent="0.25">
      <c r="A844" s="612">
        <v>504</v>
      </c>
      <c r="B844" s="666" t="s">
        <v>6342</v>
      </c>
      <c r="C844" s="655" t="s">
        <v>5335</v>
      </c>
      <c r="D844" s="606" t="s">
        <v>5529</v>
      </c>
      <c r="E844" s="628"/>
      <c r="F844" s="628">
        <v>20000000</v>
      </c>
      <c r="G844" s="654"/>
    </row>
    <row r="845" spans="1:7" ht="18" customHeight="1" x14ac:dyDescent="0.25">
      <c r="A845" s="612">
        <v>505</v>
      </c>
      <c r="B845" s="666" t="s">
        <v>6343</v>
      </c>
      <c r="C845" s="655" t="s">
        <v>5335</v>
      </c>
      <c r="D845" s="606" t="s">
        <v>5529</v>
      </c>
      <c r="E845" s="628">
        <v>40000000</v>
      </c>
      <c r="F845" s="628"/>
      <c r="G845" s="654"/>
    </row>
    <row r="846" spans="1:7" ht="18" customHeight="1" x14ac:dyDescent="0.25">
      <c r="A846" s="612">
        <v>506</v>
      </c>
      <c r="B846" s="666" t="s">
        <v>6344</v>
      </c>
      <c r="C846" s="606" t="s">
        <v>1957</v>
      </c>
      <c r="D846" s="606" t="s">
        <v>5531</v>
      </c>
      <c r="E846" s="628"/>
      <c r="F846" s="628">
        <v>20000000</v>
      </c>
      <c r="G846" s="654"/>
    </row>
    <row r="847" spans="1:7" ht="18" customHeight="1" x14ac:dyDescent="0.25">
      <c r="A847" s="612">
        <v>507</v>
      </c>
      <c r="B847" s="666" t="s">
        <v>6345</v>
      </c>
      <c r="C847" s="655" t="s">
        <v>5335</v>
      </c>
      <c r="D847" s="606" t="s">
        <v>5531</v>
      </c>
      <c r="E847" s="628"/>
      <c r="F847" s="628">
        <v>20000000</v>
      </c>
      <c r="G847" s="654"/>
    </row>
    <row r="848" spans="1:7" ht="18" customHeight="1" x14ac:dyDescent="0.25">
      <c r="A848" s="612">
        <v>508</v>
      </c>
      <c r="B848" s="666" t="s">
        <v>6346</v>
      </c>
      <c r="C848" s="655" t="s">
        <v>5335</v>
      </c>
      <c r="D848" s="606" t="s">
        <v>5531</v>
      </c>
      <c r="E848" s="628"/>
      <c r="F848" s="628">
        <v>20000000</v>
      </c>
      <c r="G848" s="654"/>
    </row>
    <row r="849" spans="1:7" ht="18" customHeight="1" x14ac:dyDescent="0.25">
      <c r="A849" s="612">
        <v>509</v>
      </c>
      <c r="B849" s="666" t="s">
        <v>6347</v>
      </c>
      <c r="C849" s="655" t="s">
        <v>5335</v>
      </c>
      <c r="D849" s="606" t="s">
        <v>5531</v>
      </c>
      <c r="E849" s="628">
        <v>40000000</v>
      </c>
      <c r="F849" s="628"/>
      <c r="G849" s="654"/>
    </row>
    <row r="850" spans="1:7" ht="18" customHeight="1" x14ac:dyDescent="0.25">
      <c r="A850" s="612">
        <v>510</v>
      </c>
      <c r="B850" s="666" t="s">
        <v>6348</v>
      </c>
      <c r="C850" s="655" t="s">
        <v>5335</v>
      </c>
      <c r="D850" s="606" t="s">
        <v>5533</v>
      </c>
      <c r="E850" s="628"/>
      <c r="F850" s="628">
        <v>20000000</v>
      </c>
      <c r="G850" s="654"/>
    </row>
    <row r="851" spans="1:7" ht="18" customHeight="1" x14ac:dyDescent="0.25">
      <c r="A851" s="612">
        <v>511</v>
      </c>
      <c r="B851" s="666" t="s">
        <v>6349</v>
      </c>
      <c r="C851" s="655" t="s">
        <v>5335</v>
      </c>
      <c r="D851" s="606" t="s">
        <v>5533</v>
      </c>
      <c r="E851" s="628"/>
      <c r="F851" s="628">
        <v>20000000</v>
      </c>
      <c r="G851" s="654"/>
    </row>
    <row r="852" spans="1:7" ht="18" customHeight="1" x14ac:dyDescent="0.25">
      <c r="A852" s="612">
        <v>512</v>
      </c>
      <c r="B852" s="666" t="s">
        <v>6350</v>
      </c>
      <c r="C852" s="655" t="s">
        <v>5335</v>
      </c>
      <c r="D852" s="606" t="s">
        <v>5533</v>
      </c>
      <c r="E852" s="628"/>
      <c r="F852" s="628">
        <v>20000000</v>
      </c>
      <c r="G852" s="654"/>
    </row>
    <row r="853" spans="1:7" ht="18" customHeight="1" x14ac:dyDescent="0.25">
      <c r="A853" s="612">
        <v>513</v>
      </c>
      <c r="B853" s="666" t="s">
        <v>6351</v>
      </c>
      <c r="C853" s="655" t="s">
        <v>5335</v>
      </c>
      <c r="D853" s="606" t="s">
        <v>5533</v>
      </c>
      <c r="E853" s="628"/>
      <c r="F853" s="628">
        <v>20000000</v>
      </c>
      <c r="G853" s="654"/>
    </row>
    <row r="854" spans="1:7" ht="18" customHeight="1" x14ac:dyDescent="0.25">
      <c r="A854" s="612">
        <v>514</v>
      </c>
      <c r="B854" s="666" t="s">
        <v>6352</v>
      </c>
      <c r="C854" s="606" t="s">
        <v>1924</v>
      </c>
      <c r="D854" s="606" t="s">
        <v>5548</v>
      </c>
      <c r="E854" s="628"/>
      <c r="F854" s="628">
        <v>20000000</v>
      </c>
      <c r="G854" s="654"/>
    </row>
    <row r="855" spans="1:7" ht="18" customHeight="1" x14ac:dyDescent="0.25">
      <c r="A855" s="612">
        <v>515</v>
      </c>
      <c r="B855" s="666" t="s">
        <v>6353</v>
      </c>
      <c r="C855" s="655" t="s">
        <v>5335</v>
      </c>
      <c r="D855" s="606" t="s">
        <v>5548</v>
      </c>
      <c r="E855" s="628"/>
      <c r="F855" s="628">
        <v>20000000</v>
      </c>
      <c r="G855" s="654"/>
    </row>
    <row r="856" spans="1:7" ht="18" customHeight="1" x14ac:dyDescent="0.25">
      <c r="A856" s="612">
        <v>516</v>
      </c>
      <c r="B856" s="666" t="s">
        <v>6354</v>
      </c>
      <c r="C856" s="655" t="s">
        <v>5335</v>
      </c>
      <c r="D856" s="606" t="s">
        <v>5548</v>
      </c>
      <c r="E856" s="628"/>
      <c r="F856" s="628">
        <v>20000000</v>
      </c>
      <c r="G856" s="654"/>
    </row>
    <row r="857" spans="1:7" ht="18" customHeight="1" x14ac:dyDescent="0.25">
      <c r="A857" s="612">
        <v>517</v>
      </c>
      <c r="B857" s="666" t="s">
        <v>6355</v>
      </c>
      <c r="C857" s="655" t="s">
        <v>5335</v>
      </c>
      <c r="D857" s="606" t="s">
        <v>5548</v>
      </c>
      <c r="E857" s="628"/>
      <c r="F857" s="628">
        <v>20000000</v>
      </c>
      <c r="G857" s="654"/>
    </row>
    <row r="858" spans="1:7" ht="18" customHeight="1" x14ac:dyDescent="0.25">
      <c r="A858" s="612">
        <v>518</v>
      </c>
      <c r="B858" s="666" t="s">
        <v>6356</v>
      </c>
      <c r="C858" s="655" t="s">
        <v>5335</v>
      </c>
      <c r="D858" s="606" t="s">
        <v>5548</v>
      </c>
      <c r="E858" s="628"/>
      <c r="F858" s="628">
        <v>20000000</v>
      </c>
      <c r="G858" s="654"/>
    </row>
    <row r="859" spans="1:7" ht="18" customHeight="1" x14ac:dyDescent="0.25">
      <c r="A859" s="612">
        <v>519</v>
      </c>
      <c r="B859" s="666" t="s">
        <v>6357</v>
      </c>
      <c r="C859" s="655" t="s">
        <v>5335</v>
      </c>
      <c r="D859" s="606" t="s">
        <v>5548</v>
      </c>
      <c r="E859" s="628">
        <v>40000000</v>
      </c>
      <c r="F859" s="628"/>
      <c r="G859" s="654"/>
    </row>
    <row r="860" spans="1:7" ht="18" customHeight="1" x14ac:dyDescent="0.25">
      <c r="A860" s="612">
        <v>520</v>
      </c>
      <c r="B860" s="666" t="s">
        <v>6358</v>
      </c>
      <c r="C860" s="655" t="s">
        <v>5335</v>
      </c>
      <c r="D860" s="606" t="s">
        <v>5548</v>
      </c>
      <c r="E860" s="628"/>
      <c r="F860" s="628">
        <v>20000000</v>
      </c>
      <c r="G860" s="654"/>
    </row>
    <row r="861" spans="1:7" ht="18" customHeight="1" x14ac:dyDescent="0.25">
      <c r="A861" s="612">
        <v>521</v>
      </c>
      <c r="B861" s="666" t="s">
        <v>6359</v>
      </c>
      <c r="C861" s="655" t="s">
        <v>5335</v>
      </c>
      <c r="D861" s="606" t="s">
        <v>5548</v>
      </c>
      <c r="E861" s="628"/>
      <c r="F861" s="628">
        <v>20000000</v>
      </c>
      <c r="G861" s="654"/>
    </row>
    <row r="862" spans="1:7" ht="18" customHeight="1" x14ac:dyDescent="0.25">
      <c r="A862" s="612">
        <v>522</v>
      </c>
      <c r="B862" s="666" t="s">
        <v>6360</v>
      </c>
      <c r="C862" s="655" t="s">
        <v>5335</v>
      </c>
      <c r="D862" s="606" t="s">
        <v>5548</v>
      </c>
      <c r="E862" s="628"/>
      <c r="F862" s="628">
        <v>20000000</v>
      </c>
      <c r="G862" s="654"/>
    </row>
    <row r="863" spans="1:7" ht="18" customHeight="1" x14ac:dyDescent="0.25">
      <c r="A863" s="612">
        <v>523</v>
      </c>
      <c r="B863" s="666" t="s">
        <v>6361</v>
      </c>
      <c r="C863" s="655" t="s">
        <v>5335</v>
      </c>
      <c r="D863" s="606" t="s">
        <v>5550</v>
      </c>
      <c r="E863" s="628"/>
      <c r="F863" s="628">
        <v>20000000</v>
      </c>
      <c r="G863" s="654"/>
    </row>
    <row r="864" spans="1:7" ht="18" customHeight="1" x14ac:dyDescent="0.25">
      <c r="A864" s="612">
        <v>524</v>
      </c>
      <c r="B864" s="666" t="s">
        <v>6362</v>
      </c>
      <c r="C864" s="655" t="s">
        <v>5335</v>
      </c>
      <c r="D864" s="606" t="s">
        <v>5550</v>
      </c>
      <c r="E864" s="628"/>
      <c r="F864" s="628">
        <v>20000000</v>
      </c>
      <c r="G864" s="654"/>
    </row>
    <row r="865" spans="1:7" ht="18" customHeight="1" x14ac:dyDescent="0.25">
      <c r="A865" s="612">
        <v>525</v>
      </c>
      <c r="B865" s="666" t="s">
        <v>6363</v>
      </c>
      <c r="C865" s="655" t="s">
        <v>5335</v>
      </c>
      <c r="D865" s="606" t="s">
        <v>5550</v>
      </c>
      <c r="E865" s="628"/>
      <c r="F865" s="628">
        <v>20000000</v>
      </c>
      <c r="G865" s="654"/>
    </row>
    <row r="866" spans="1:7" ht="18" customHeight="1" x14ac:dyDescent="0.25">
      <c r="A866" s="612">
        <v>526</v>
      </c>
      <c r="B866" s="666" t="s">
        <v>6364</v>
      </c>
      <c r="C866" s="655" t="s">
        <v>5335</v>
      </c>
      <c r="D866" s="606" t="s">
        <v>5550</v>
      </c>
      <c r="E866" s="628"/>
      <c r="F866" s="628">
        <v>20000000</v>
      </c>
      <c r="G866" s="654"/>
    </row>
    <row r="867" spans="1:7" ht="18" customHeight="1" x14ac:dyDescent="0.25">
      <c r="A867" s="612">
        <v>527</v>
      </c>
      <c r="B867" s="666" t="s">
        <v>6365</v>
      </c>
      <c r="C867" s="655" t="s">
        <v>5335</v>
      </c>
      <c r="D867" s="606" t="s">
        <v>5550</v>
      </c>
      <c r="E867" s="628"/>
      <c r="F867" s="628">
        <v>20000000</v>
      </c>
      <c r="G867" s="654"/>
    </row>
    <row r="868" spans="1:7" ht="18" customHeight="1" x14ac:dyDescent="0.25">
      <c r="A868" s="612">
        <v>528</v>
      </c>
      <c r="B868" s="666" t="s">
        <v>6366</v>
      </c>
      <c r="C868" s="655" t="s">
        <v>5335</v>
      </c>
      <c r="D868" s="606" t="s">
        <v>5550</v>
      </c>
      <c r="E868" s="628"/>
      <c r="F868" s="628">
        <v>20000000</v>
      </c>
      <c r="G868" s="654"/>
    </row>
    <row r="869" spans="1:7" ht="18" customHeight="1" x14ac:dyDescent="0.25">
      <c r="A869" s="612">
        <v>529</v>
      </c>
      <c r="B869" s="666" t="s">
        <v>6367</v>
      </c>
      <c r="C869" s="655" t="s">
        <v>5335</v>
      </c>
      <c r="D869" s="606" t="s">
        <v>5550</v>
      </c>
      <c r="E869" s="628"/>
      <c r="F869" s="628">
        <v>20000000</v>
      </c>
      <c r="G869" s="654"/>
    </row>
    <row r="870" spans="1:7" ht="18" customHeight="1" x14ac:dyDescent="0.25">
      <c r="A870" s="612">
        <v>530</v>
      </c>
      <c r="B870" s="666" t="s">
        <v>6368</v>
      </c>
      <c r="C870" s="655" t="s">
        <v>5335</v>
      </c>
      <c r="D870" s="606" t="s">
        <v>5550</v>
      </c>
      <c r="E870" s="628"/>
      <c r="F870" s="628">
        <v>20000000</v>
      </c>
      <c r="G870" s="654"/>
    </row>
    <row r="871" spans="1:7" ht="18" customHeight="1" x14ac:dyDescent="0.25">
      <c r="A871" s="612">
        <v>531</v>
      </c>
      <c r="B871" s="666" t="s">
        <v>6369</v>
      </c>
      <c r="C871" s="655" t="s">
        <v>5335</v>
      </c>
      <c r="D871" s="606" t="s">
        <v>5550</v>
      </c>
      <c r="E871" s="628"/>
      <c r="F871" s="628">
        <v>20000000</v>
      </c>
      <c r="G871" s="654"/>
    </row>
    <row r="872" spans="1:7" ht="18" customHeight="1" x14ac:dyDescent="0.25">
      <c r="A872" s="612">
        <v>532</v>
      </c>
      <c r="B872" s="666" t="s">
        <v>6370</v>
      </c>
      <c r="C872" s="655" t="s">
        <v>5335</v>
      </c>
      <c r="D872" s="606" t="s">
        <v>5550</v>
      </c>
      <c r="E872" s="628"/>
      <c r="F872" s="628">
        <v>20000000</v>
      </c>
      <c r="G872" s="654"/>
    </row>
    <row r="873" spans="1:7" ht="18" customHeight="1" x14ac:dyDescent="0.25">
      <c r="A873" s="612">
        <v>533</v>
      </c>
      <c r="B873" s="666" t="s">
        <v>6371</v>
      </c>
      <c r="C873" s="655" t="s">
        <v>5335</v>
      </c>
      <c r="D873" s="606" t="s">
        <v>5550</v>
      </c>
      <c r="E873" s="628"/>
      <c r="F873" s="628">
        <v>20000000</v>
      </c>
      <c r="G873" s="654"/>
    </row>
    <row r="874" spans="1:7" ht="18" customHeight="1" x14ac:dyDescent="0.25">
      <c r="A874" s="612">
        <v>534</v>
      </c>
      <c r="B874" s="666" t="s">
        <v>6372</v>
      </c>
      <c r="C874" s="655" t="s">
        <v>5335</v>
      </c>
      <c r="D874" s="606" t="s">
        <v>5510</v>
      </c>
      <c r="E874" s="628"/>
      <c r="F874" s="628">
        <v>20000000</v>
      </c>
      <c r="G874" s="658" t="s">
        <v>1914</v>
      </c>
    </row>
    <row r="875" spans="1:7" ht="18" customHeight="1" x14ac:dyDescent="0.25">
      <c r="A875" s="612">
        <v>535</v>
      </c>
      <c r="B875" s="666" t="s">
        <v>6373</v>
      </c>
      <c r="C875" s="655" t="s">
        <v>5335</v>
      </c>
      <c r="D875" s="606" t="s">
        <v>5535</v>
      </c>
      <c r="E875" s="628"/>
      <c r="F875" s="628">
        <v>20000000</v>
      </c>
      <c r="G875" s="658" t="s">
        <v>1914</v>
      </c>
    </row>
    <row r="876" spans="1:7" ht="18" customHeight="1" x14ac:dyDescent="0.25">
      <c r="A876" s="612">
        <v>536</v>
      </c>
      <c r="B876" s="666" t="s">
        <v>6374</v>
      </c>
      <c r="C876" s="606" t="s">
        <v>1922</v>
      </c>
      <c r="D876" s="606" t="s">
        <v>5519</v>
      </c>
      <c r="E876" s="628"/>
      <c r="F876" s="628">
        <v>20000000</v>
      </c>
      <c r="G876" s="658" t="s">
        <v>1914</v>
      </c>
    </row>
    <row r="877" spans="1:7" ht="18" customHeight="1" x14ac:dyDescent="0.25">
      <c r="A877" s="612">
        <v>537</v>
      </c>
      <c r="B877" s="666" t="s">
        <v>6375</v>
      </c>
      <c r="C877" s="655" t="s">
        <v>5335</v>
      </c>
      <c r="D877" s="606" t="s">
        <v>5521</v>
      </c>
      <c r="E877" s="628">
        <v>40000000</v>
      </c>
      <c r="F877" s="617"/>
      <c r="G877" s="658" t="s">
        <v>1914</v>
      </c>
    </row>
    <row r="878" spans="1:7" ht="18" customHeight="1" x14ac:dyDescent="0.25">
      <c r="A878" s="612">
        <v>538</v>
      </c>
      <c r="B878" s="666" t="s">
        <v>3086</v>
      </c>
      <c r="C878" s="655" t="s">
        <v>5335</v>
      </c>
      <c r="D878" s="606" t="s">
        <v>5523</v>
      </c>
      <c r="E878" s="628"/>
      <c r="F878" s="628">
        <v>20000000</v>
      </c>
      <c r="G878" s="658" t="s">
        <v>1914</v>
      </c>
    </row>
    <row r="879" spans="1:7" ht="18" customHeight="1" x14ac:dyDescent="0.25">
      <c r="A879" s="612">
        <v>539</v>
      </c>
      <c r="B879" s="666" t="s">
        <v>6376</v>
      </c>
      <c r="C879" s="655" t="s">
        <v>5335</v>
      </c>
      <c r="D879" s="606" t="s">
        <v>5523</v>
      </c>
      <c r="E879" s="628">
        <v>40000000</v>
      </c>
      <c r="F879" s="617"/>
      <c r="G879" s="658" t="s">
        <v>1914</v>
      </c>
    </row>
    <row r="880" spans="1:7" ht="18" customHeight="1" x14ac:dyDescent="0.25">
      <c r="A880" s="612">
        <v>540</v>
      </c>
      <c r="B880" s="666" t="s">
        <v>6377</v>
      </c>
      <c r="C880" s="655" t="s">
        <v>5335</v>
      </c>
      <c r="D880" s="606" t="s">
        <v>5529</v>
      </c>
      <c r="E880" s="628">
        <v>40000000</v>
      </c>
      <c r="F880" s="628"/>
      <c r="G880" s="654"/>
    </row>
    <row r="881" spans="1:7" ht="18" customHeight="1" x14ac:dyDescent="0.25">
      <c r="A881" s="612">
        <v>541</v>
      </c>
      <c r="B881" s="666" t="s">
        <v>6378</v>
      </c>
      <c r="C881" s="655" t="s">
        <v>5335</v>
      </c>
      <c r="D881" s="606" t="s">
        <v>5529</v>
      </c>
      <c r="E881" s="628"/>
      <c r="F881" s="628">
        <v>20000000</v>
      </c>
      <c r="G881" s="654"/>
    </row>
    <row r="882" spans="1:7" ht="18" customHeight="1" x14ac:dyDescent="0.25">
      <c r="A882" s="612">
        <v>542</v>
      </c>
      <c r="B882" s="666" t="s">
        <v>6379</v>
      </c>
      <c r="C882" s="655" t="s">
        <v>5335</v>
      </c>
      <c r="D882" s="606" t="s">
        <v>5533</v>
      </c>
      <c r="E882" s="628"/>
      <c r="F882" s="628">
        <v>20000000</v>
      </c>
      <c r="G882" s="658" t="s">
        <v>1914</v>
      </c>
    </row>
    <row r="883" spans="1:7" ht="18" customHeight="1" x14ac:dyDescent="0.25">
      <c r="A883" s="612">
        <v>543</v>
      </c>
      <c r="B883" s="666" t="s">
        <v>6380</v>
      </c>
      <c r="C883" s="655" t="s">
        <v>5335</v>
      </c>
      <c r="D883" s="606" t="s">
        <v>5550</v>
      </c>
      <c r="E883" s="628"/>
      <c r="F883" s="628">
        <v>20000000</v>
      </c>
      <c r="G883" s="658" t="s">
        <v>1914</v>
      </c>
    </row>
    <row r="884" spans="1:7" ht="18" customHeight="1" x14ac:dyDescent="0.25">
      <c r="A884" s="604" t="s">
        <v>1342</v>
      </c>
      <c r="B884" s="629" t="s">
        <v>5557</v>
      </c>
      <c r="C884" s="604"/>
      <c r="D884" s="604"/>
      <c r="E884" s="607">
        <f>SUM(E885:E905)</f>
        <v>280000000</v>
      </c>
      <c r="F884" s="607">
        <f>SUM(F885:F905)</f>
        <v>280000000</v>
      </c>
      <c r="G884" s="653"/>
    </row>
    <row r="885" spans="1:7" ht="18" customHeight="1" x14ac:dyDescent="0.25">
      <c r="A885" s="612">
        <v>544</v>
      </c>
      <c r="B885" s="627" t="s">
        <v>6381</v>
      </c>
      <c r="C885" s="606" t="s">
        <v>1957</v>
      </c>
      <c r="D885" s="606" t="s">
        <v>6382</v>
      </c>
      <c r="E885" s="628">
        <v>40000000</v>
      </c>
      <c r="F885" s="621"/>
      <c r="G885" s="654"/>
    </row>
    <row r="886" spans="1:7" ht="18" customHeight="1" x14ac:dyDescent="0.25">
      <c r="A886" s="612">
        <v>545</v>
      </c>
      <c r="B886" s="613" t="s">
        <v>6383</v>
      </c>
      <c r="C886" s="606" t="s">
        <v>1924</v>
      </c>
      <c r="D886" s="606" t="s">
        <v>6384</v>
      </c>
      <c r="E886" s="628"/>
      <c r="F886" s="621">
        <v>20000000</v>
      </c>
      <c r="G886" s="654"/>
    </row>
    <row r="887" spans="1:7" ht="18" customHeight="1" x14ac:dyDescent="0.25">
      <c r="A887" s="612">
        <v>546</v>
      </c>
      <c r="B887" s="613" t="s">
        <v>6385</v>
      </c>
      <c r="C887" s="606" t="s">
        <v>1924</v>
      </c>
      <c r="D887" s="606" t="s">
        <v>6384</v>
      </c>
      <c r="E887" s="628"/>
      <c r="F887" s="621">
        <v>20000000</v>
      </c>
      <c r="G887" s="654"/>
    </row>
    <row r="888" spans="1:7" ht="18" customHeight="1" x14ac:dyDescent="0.25">
      <c r="A888" s="612">
        <v>547</v>
      </c>
      <c r="B888" s="613" t="s">
        <v>6386</v>
      </c>
      <c r="C888" s="655" t="s">
        <v>5335</v>
      </c>
      <c r="D888" s="606" t="s">
        <v>6384</v>
      </c>
      <c r="E888" s="628"/>
      <c r="F888" s="621">
        <v>20000000</v>
      </c>
      <c r="G888" s="654"/>
    </row>
    <row r="889" spans="1:7" ht="18" customHeight="1" x14ac:dyDescent="0.25">
      <c r="A889" s="612">
        <v>548</v>
      </c>
      <c r="B889" s="613" t="s">
        <v>6387</v>
      </c>
      <c r="C889" s="655" t="s">
        <v>5335</v>
      </c>
      <c r="D889" s="606" t="s">
        <v>6384</v>
      </c>
      <c r="E889" s="628"/>
      <c r="F889" s="621">
        <v>20000000</v>
      </c>
      <c r="G889" s="654"/>
    </row>
    <row r="890" spans="1:7" ht="18" customHeight="1" x14ac:dyDescent="0.25">
      <c r="A890" s="612">
        <v>549</v>
      </c>
      <c r="B890" s="613" t="s">
        <v>6388</v>
      </c>
      <c r="C890" s="606" t="s">
        <v>1924</v>
      </c>
      <c r="D890" s="606" t="s">
        <v>5571</v>
      </c>
      <c r="E890" s="628">
        <v>40000000</v>
      </c>
      <c r="F890" s="621"/>
      <c r="G890" s="654"/>
    </row>
    <row r="891" spans="1:7" ht="18" customHeight="1" x14ac:dyDescent="0.25">
      <c r="A891" s="612">
        <v>550</v>
      </c>
      <c r="B891" s="613" t="s">
        <v>6389</v>
      </c>
      <c r="C891" s="655" t="s">
        <v>5335</v>
      </c>
      <c r="D891" s="606" t="s">
        <v>5571</v>
      </c>
      <c r="E891" s="628"/>
      <c r="F891" s="621">
        <v>20000000</v>
      </c>
      <c r="G891" s="654"/>
    </row>
    <row r="892" spans="1:7" ht="18" customHeight="1" x14ac:dyDescent="0.25">
      <c r="A892" s="612">
        <v>551</v>
      </c>
      <c r="B892" s="613" t="s">
        <v>6390</v>
      </c>
      <c r="C892" s="655" t="s">
        <v>5335</v>
      </c>
      <c r="D892" s="606" t="s">
        <v>5571</v>
      </c>
      <c r="E892" s="628"/>
      <c r="F892" s="621">
        <v>20000000</v>
      </c>
      <c r="G892" s="654"/>
    </row>
    <row r="893" spans="1:7" ht="18" customHeight="1" x14ac:dyDescent="0.25">
      <c r="A893" s="612">
        <v>552</v>
      </c>
      <c r="B893" s="613" t="s">
        <v>6391</v>
      </c>
      <c r="C893" s="655" t="s">
        <v>5335</v>
      </c>
      <c r="D893" s="606" t="s">
        <v>5571</v>
      </c>
      <c r="E893" s="628"/>
      <c r="F893" s="621">
        <v>20000000</v>
      </c>
      <c r="G893" s="654"/>
    </row>
    <row r="894" spans="1:7" ht="18" customHeight="1" x14ac:dyDescent="0.25">
      <c r="A894" s="612">
        <v>553</v>
      </c>
      <c r="B894" s="613" t="s">
        <v>6392</v>
      </c>
      <c r="C894" s="655" t="s">
        <v>5335</v>
      </c>
      <c r="D894" s="606" t="s">
        <v>5571</v>
      </c>
      <c r="E894" s="628"/>
      <c r="F894" s="621">
        <v>20000000</v>
      </c>
      <c r="G894" s="654"/>
    </row>
    <row r="895" spans="1:7" ht="18" customHeight="1" x14ac:dyDescent="0.25">
      <c r="A895" s="612">
        <v>554</v>
      </c>
      <c r="B895" s="613" t="s">
        <v>6393</v>
      </c>
      <c r="C895" s="655" t="s">
        <v>5335</v>
      </c>
      <c r="D895" s="606" t="s">
        <v>6394</v>
      </c>
      <c r="E895" s="628"/>
      <c r="F895" s="621">
        <v>20000000</v>
      </c>
      <c r="G895" s="654"/>
    </row>
    <row r="896" spans="1:7" ht="18" customHeight="1" x14ac:dyDescent="0.25">
      <c r="A896" s="612">
        <v>555</v>
      </c>
      <c r="B896" s="613" t="s">
        <v>6395</v>
      </c>
      <c r="C896" s="655" t="s">
        <v>5335</v>
      </c>
      <c r="D896" s="606" t="s">
        <v>6394</v>
      </c>
      <c r="E896" s="628"/>
      <c r="F896" s="621">
        <v>20000000</v>
      </c>
      <c r="G896" s="654"/>
    </row>
    <row r="897" spans="1:7" ht="18" customHeight="1" x14ac:dyDescent="0.25">
      <c r="A897" s="612">
        <v>556</v>
      </c>
      <c r="B897" s="613" t="s">
        <v>6396</v>
      </c>
      <c r="C897" s="655" t="s">
        <v>5335</v>
      </c>
      <c r="D897" s="606" t="s">
        <v>6394</v>
      </c>
      <c r="E897" s="628">
        <v>40000000</v>
      </c>
      <c r="F897" s="621"/>
      <c r="G897" s="654"/>
    </row>
    <row r="898" spans="1:7" ht="18" customHeight="1" x14ac:dyDescent="0.25">
      <c r="A898" s="612">
        <v>557</v>
      </c>
      <c r="B898" s="613" t="s">
        <v>6397</v>
      </c>
      <c r="C898" s="606" t="s">
        <v>1957</v>
      </c>
      <c r="D898" s="606" t="s">
        <v>6398</v>
      </c>
      <c r="E898" s="628"/>
      <c r="F898" s="621">
        <v>20000000</v>
      </c>
      <c r="G898" s="654"/>
    </row>
    <row r="899" spans="1:7" ht="18" customHeight="1" x14ac:dyDescent="0.25">
      <c r="A899" s="612">
        <v>558</v>
      </c>
      <c r="B899" s="613" t="s">
        <v>6399</v>
      </c>
      <c r="C899" s="606" t="s">
        <v>5742</v>
      </c>
      <c r="D899" s="606" t="s">
        <v>6398</v>
      </c>
      <c r="E899" s="628">
        <v>40000000</v>
      </c>
      <c r="F899" s="621"/>
      <c r="G899" s="654"/>
    </row>
    <row r="900" spans="1:7" ht="18" customHeight="1" x14ac:dyDescent="0.25">
      <c r="A900" s="612">
        <v>559</v>
      </c>
      <c r="B900" s="613" t="s">
        <v>6400</v>
      </c>
      <c r="C900" s="655" t="s">
        <v>5335</v>
      </c>
      <c r="D900" s="606" t="s">
        <v>6401</v>
      </c>
      <c r="E900" s="628"/>
      <c r="F900" s="621">
        <v>20000000</v>
      </c>
      <c r="G900" s="654"/>
    </row>
    <row r="901" spans="1:7" ht="18" customHeight="1" x14ac:dyDescent="0.25">
      <c r="A901" s="612">
        <v>560</v>
      </c>
      <c r="B901" s="634" t="s">
        <v>6402</v>
      </c>
      <c r="C901" s="655" t="s">
        <v>5335</v>
      </c>
      <c r="D901" s="606" t="s">
        <v>6401</v>
      </c>
      <c r="E901" s="628"/>
      <c r="F901" s="621">
        <v>20000000</v>
      </c>
      <c r="G901" s="654"/>
    </row>
    <row r="902" spans="1:7" ht="18" customHeight="1" x14ac:dyDescent="0.25">
      <c r="A902" s="612">
        <v>561</v>
      </c>
      <c r="B902" s="634" t="s">
        <v>6403</v>
      </c>
      <c r="C902" s="655" t="s">
        <v>5335</v>
      </c>
      <c r="D902" s="606" t="s">
        <v>6401</v>
      </c>
      <c r="E902" s="628">
        <v>40000000</v>
      </c>
      <c r="F902" s="621"/>
      <c r="G902" s="654"/>
    </row>
    <row r="903" spans="1:7" ht="18" customHeight="1" x14ac:dyDescent="0.25">
      <c r="A903" s="612">
        <v>562</v>
      </c>
      <c r="B903" s="613" t="s">
        <v>6404</v>
      </c>
      <c r="C903" s="655" t="s">
        <v>5335</v>
      </c>
      <c r="D903" s="606" t="s">
        <v>6384</v>
      </c>
      <c r="E903" s="628"/>
      <c r="F903" s="628">
        <v>20000000</v>
      </c>
      <c r="G903" s="654"/>
    </row>
    <row r="904" spans="1:7" ht="18" customHeight="1" x14ac:dyDescent="0.25">
      <c r="A904" s="612">
        <v>563</v>
      </c>
      <c r="B904" s="613" t="s">
        <v>6405</v>
      </c>
      <c r="C904" s="655" t="s">
        <v>5335</v>
      </c>
      <c r="D904" s="606" t="s">
        <v>5571</v>
      </c>
      <c r="E904" s="628">
        <v>40000000</v>
      </c>
      <c r="F904" s="658"/>
      <c r="G904" s="654"/>
    </row>
    <row r="905" spans="1:7" ht="18" customHeight="1" x14ac:dyDescent="0.25">
      <c r="A905" s="612">
        <v>564</v>
      </c>
      <c r="B905" s="613" t="s">
        <v>6406</v>
      </c>
      <c r="C905" s="655" t="s">
        <v>5335</v>
      </c>
      <c r="D905" s="606" t="s">
        <v>5571</v>
      </c>
      <c r="E905" s="628">
        <v>40000000</v>
      </c>
      <c r="F905" s="658"/>
      <c r="G905" s="654"/>
    </row>
    <row r="906" spans="1:7" ht="18" customHeight="1" x14ac:dyDescent="0.25">
      <c r="A906" s="604" t="s">
        <v>1344</v>
      </c>
      <c r="B906" s="629" t="s">
        <v>5572</v>
      </c>
      <c r="C906" s="606"/>
      <c r="D906" s="606"/>
      <c r="E906" s="607">
        <f>SUM(E907:E915)</f>
        <v>80000000</v>
      </c>
      <c r="F906" s="607">
        <f>SUM(F907:F915)</f>
        <v>140000000</v>
      </c>
      <c r="G906" s="653"/>
    </row>
    <row r="907" spans="1:7" ht="18" customHeight="1" x14ac:dyDescent="0.25">
      <c r="A907" s="612">
        <v>565</v>
      </c>
      <c r="B907" s="613" t="s">
        <v>6407</v>
      </c>
      <c r="C907" s="606" t="s">
        <v>1957</v>
      </c>
      <c r="D907" s="612" t="s">
        <v>6408</v>
      </c>
      <c r="E907" s="628"/>
      <c r="F907" s="628">
        <v>20000000</v>
      </c>
      <c r="G907" s="654"/>
    </row>
    <row r="908" spans="1:7" ht="18" customHeight="1" x14ac:dyDescent="0.25">
      <c r="A908" s="612">
        <v>566</v>
      </c>
      <c r="B908" s="613" t="s">
        <v>6409</v>
      </c>
      <c r="C908" s="606" t="s">
        <v>1922</v>
      </c>
      <c r="D908" s="612" t="s">
        <v>6408</v>
      </c>
      <c r="E908" s="628">
        <v>40000000</v>
      </c>
      <c r="F908" s="628"/>
      <c r="G908" s="654"/>
    </row>
    <row r="909" spans="1:7" ht="18" customHeight="1" x14ac:dyDescent="0.25">
      <c r="A909" s="612">
        <v>567</v>
      </c>
      <c r="B909" s="613" t="s">
        <v>6410</v>
      </c>
      <c r="C909" s="655" t="s">
        <v>5335</v>
      </c>
      <c r="D909" s="612" t="s">
        <v>6411</v>
      </c>
      <c r="E909" s="628">
        <v>40000000</v>
      </c>
      <c r="F909" s="628"/>
      <c r="G909" s="654"/>
    </row>
    <row r="910" spans="1:7" ht="18" customHeight="1" x14ac:dyDescent="0.25">
      <c r="A910" s="612">
        <v>568</v>
      </c>
      <c r="B910" s="613" t="s">
        <v>6412</v>
      </c>
      <c r="C910" s="606" t="s">
        <v>1957</v>
      </c>
      <c r="D910" s="612" t="s">
        <v>6411</v>
      </c>
      <c r="E910" s="628"/>
      <c r="F910" s="628">
        <v>20000000</v>
      </c>
      <c r="G910" s="654"/>
    </row>
    <row r="911" spans="1:7" ht="18" customHeight="1" x14ac:dyDescent="0.25">
      <c r="A911" s="612">
        <v>569</v>
      </c>
      <c r="B911" s="613" t="s">
        <v>6413</v>
      </c>
      <c r="C911" s="606" t="s">
        <v>5742</v>
      </c>
      <c r="D911" s="612" t="s">
        <v>6411</v>
      </c>
      <c r="E911" s="628"/>
      <c r="F911" s="628">
        <v>20000000</v>
      </c>
      <c r="G911" s="654"/>
    </row>
    <row r="912" spans="1:7" ht="18" customHeight="1" x14ac:dyDescent="0.25">
      <c r="A912" s="612">
        <v>570</v>
      </c>
      <c r="B912" s="613" t="s">
        <v>6414</v>
      </c>
      <c r="C912" s="606" t="s">
        <v>1922</v>
      </c>
      <c r="D912" s="612" t="s">
        <v>6415</v>
      </c>
      <c r="E912" s="628"/>
      <c r="F912" s="628">
        <v>20000000</v>
      </c>
      <c r="G912" s="654"/>
    </row>
    <row r="913" spans="1:7" ht="18" customHeight="1" x14ac:dyDescent="0.25">
      <c r="A913" s="612">
        <v>571</v>
      </c>
      <c r="B913" s="613" t="s">
        <v>6416</v>
      </c>
      <c r="C913" s="606" t="s">
        <v>5742</v>
      </c>
      <c r="D913" s="612" t="s">
        <v>223</v>
      </c>
      <c r="E913" s="628"/>
      <c r="F913" s="628">
        <v>20000000</v>
      </c>
      <c r="G913" s="654"/>
    </row>
    <row r="914" spans="1:7" ht="18" customHeight="1" x14ac:dyDescent="0.25">
      <c r="A914" s="612">
        <v>572</v>
      </c>
      <c r="B914" s="613" t="s">
        <v>6417</v>
      </c>
      <c r="C914" s="655" t="s">
        <v>5335</v>
      </c>
      <c r="D914" s="612" t="s">
        <v>6418</v>
      </c>
      <c r="E914" s="628"/>
      <c r="F914" s="628">
        <v>20000000</v>
      </c>
      <c r="G914" s="654"/>
    </row>
    <row r="915" spans="1:7" ht="18" customHeight="1" x14ac:dyDescent="0.25">
      <c r="A915" s="612">
        <v>573</v>
      </c>
      <c r="B915" s="613" t="s">
        <v>6419</v>
      </c>
      <c r="C915" s="655" t="s">
        <v>5335</v>
      </c>
      <c r="D915" s="612" t="s">
        <v>6420</v>
      </c>
      <c r="E915" s="628"/>
      <c r="F915" s="628">
        <v>20000000</v>
      </c>
      <c r="G915" s="654"/>
    </row>
    <row r="916" spans="1:7" ht="18" customHeight="1" x14ac:dyDescent="0.25">
      <c r="A916" s="604" t="s">
        <v>1346</v>
      </c>
      <c r="B916" s="605" t="s">
        <v>5580</v>
      </c>
      <c r="C916" s="604"/>
      <c r="D916" s="604"/>
      <c r="E916" s="607">
        <f>SUM(E917:E932)</f>
        <v>0</v>
      </c>
      <c r="F916" s="607">
        <f>SUM(F917:F935)</f>
        <v>380000000</v>
      </c>
      <c r="G916" s="653"/>
    </row>
    <row r="917" spans="1:7" ht="18" customHeight="1" x14ac:dyDescent="0.25">
      <c r="A917" s="612">
        <v>574</v>
      </c>
      <c r="B917" s="634" t="s">
        <v>6421</v>
      </c>
      <c r="C917" s="655" t="s">
        <v>5335</v>
      </c>
      <c r="D917" s="612" t="s">
        <v>6422</v>
      </c>
      <c r="E917" s="621"/>
      <c r="F917" s="628">
        <v>20000000</v>
      </c>
      <c r="G917" s="654"/>
    </row>
    <row r="918" spans="1:7" ht="18" customHeight="1" x14ac:dyDescent="0.25">
      <c r="A918" s="612">
        <v>575</v>
      </c>
      <c r="B918" s="634" t="s">
        <v>6423</v>
      </c>
      <c r="C918" s="655" t="s">
        <v>5335</v>
      </c>
      <c r="D918" s="612" t="s">
        <v>6422</v>
      </c>
      <c r="E918" s="621"/>
      <c r="F918" s="628">
        <v>20000000</v>
      </c>
      <c r="G918" s="654"/>
    </row>
    <row r="919" spans="1:7" ht="18" customHeight="1" x14ac:dyDescent="0.25">
      <c r="A919" s="612">
        <v>576</v>
      </c>
      <c r="B919" s="634" t="s">
        <v>6424</v>
      </c>
      <c r="C919" s="655" t="s">
        <v>5335</v>
      </c>
      <c r="D919" s="612" t="s">
        <v>6422</v>
      </c>
      <c r="E919" s="621"/>
      <c r="F919" s="628">
        <v>20000000</v>
      </c>
      <c r="G919" s="654"/>
    </row>
    <row r="920" spans="1:7" ht="18" customHeight="1" x14ac:dyDescent="0.25">
      <c r="A920" s="612">
        <v>577</v>
      </c>
      <c r="B920" s="634" t="s">
        <v>6425</v>
      </c>
      <c r="C920" s="655" t="s">
        <v>5335</v>
      </c>
      <c r="D920" s="612" t="s">
        <v>6422</v>
      </c>
      <c r="E920" s="621"/>
      <c r="F920" s="628">
        <v>20000000</v>
      </c>
      <c r="G920" s="654"/>
    </row>
    <row r="921" spans="1:7" ht="18" customHeight="1" x14ac:dyDescent="0.25">
      <c r="A921" s="612">
        <v>578</v>
      </c>
      <c r="B921" s="634" t="s">
        <v>6426</v>
      </c>
      <c r="C921" s="606" t="s">
        <v>1957</v>
      </c>
      <c r="D921" s="612" t="s">
        <v>6422</v>
      </c>
      <c r="E921" s="621"/>
      <c r="F921" s="628">
        <v>20000000</v>
      </c>
      <c r="G921" s="654"/>
    </row>
    <row r="922" spans="1:7" ht="18" customHeight="1" x14ac:dyDescent="0.25">
      <c r="A922" s="612">
        <v>579</v>
      </c>
      <c r="B922" s="634" t="s">
        <v>6427</v>
      </c>
      <c r="C922" s="655" t="s">
        <v>5335</v>
      </c>
      <c r="D922" s="612" t="s">
        <v>6422</v>
      </c>
      <c r="E922" s="621"/>
      <c r="F922" s="628">
        <v>20000000</v>
      </c>
      <c r="G922" s="654"/>
    </row>
    <row r="923" spans="1:7" ht="18" customHeight="1" x14ac:dyDescent="0.25">
      <c r="A923" s="612">
        <v>580</v>
      </c>
      <c r="B923" s="634" t="s">
        <v>6428</v>
      </c>
      <c r="C923" s="655" t="s">
        <v>5335</v>
      </c>
      <c r="D923" s="612" t="s">
        <v>6422</v>
      </c>
      <c r="E923" s="621"/>
      <c r="F923" s="628">
        <v>20000000</v>
      </c>
      <c r="G923" s="654"/>
    </row>
    <row r="924" spans="1:7" ht="18" customHeight="1" x14ac:dyDescent="0.25">
      <c r="A924" s="612">
        <v>581</v>
      </c>
      <c r="B924" s="634" t="s">
        <v>6429</v>
      </c>
      <c r="C924" s="655" t="s">
        <v>5335</v>
      </c>
      <c r="D924" s="612" t="s">
        <v>6430</v>
      </c>
      <c r="E924" s="621"/>
      <c r="F924" s="628">
        <v>20000000</v>
      </c>
      <c r="G924" s="654"/>
    </row>
    <row r="925" spans="1:7" ht="18" customHeight="1" x14ac:dyDescent="0.25">
      <c r="A925" s="612">
        <v>582</v>
      </c>
      <c r="B925" s="634" t="s">
        <v>6431</v>
      </c>
      <c r="C925" s="655" t="s">
        <v>5335</v>
      </c>
      <c r="D925" s="612" t="s">
        <v>6430</v>
      </c>
      <c r="E925" s="621"/>
      <c r="F925" s="628">
        <v>20000000</v>
      </c>
      <c r="G925" s="654"/>
    </row>
    <row r="926" spans="1:7" ht="18" customHeight="1" x14ac:dyDescent="0.25">
      <c r="A926" s="612">
        <v>583</v>
      </c>
      <c r="B926" s="634" t="s">
        <v>6432</v>
      </c>
      <c r="C926" s="655" t="s">
        <v>5335</v>
      </c>
      <c r="D926" s="612" t="s">
        <v>6430</v>
      </c>
      <c r="E926" s="621"/>
      <c r="F926" s="628">
        <v>20000000</v>
      </c>
      <c r="G926" s="654"/>
    </row>
    <row r="927" spans="1:7" ht="18" customHeight="1" x14ac:dyDescent="0.25">
      <c r="A927" s="612">
        <v>584</v>
      </c>
      <c r="B927" s="634" t="s">
        <v>6433</v>
      </c>
      <c r="C927" s="606" t="s">
        <v>1957</v>
      </c>
      <c r="D927" s="612" t="s">
        <v>6434</v>
      </c>
      <c r="E927" s="621"/>
      <c r="F927" s="628">
        <v>20000000</v>
      </c>
      <c r="G927" s="654"/>
    </row>
    <row r="928" spans="1:7" ht="18" customHeight="1" x14ac:dyDescent="0.25">
      <c r="A928" s="612">
        <v>585</v>
      </c>
      <c r="B928" s="634" t="s">
        <v>6435</v>
      </c>
      <c r="C928" s="655" t="s">
        <v>5335</v>
      </c>
      <c r="D928" s="612" t="s">
        <v>6436</v>
      </c>
      <c r="E928" s="621"/>
      <c r="F928" s="628">
        <v>20000000</v>
      </c>
      <c r="G928" s="654"/>
    </row>
    <row r="929" spans="1:7" ht="18" customHeight="1" x14ac:dyDescent="0.25">
      <c r="A929" s="612">
        <v>586</v>
      </c>
      <c r="B929" s="634" t="s">
        <v>6437</v>
      </c>
      <c r="C929" s="655" t="s">
        <v>5335</v>
      </c>
      <c r="D929" s="612" t="s">
        <v>6436</v>
      </c>
      <c r="E929" s="621"/>
      <c r="F929" s="628">
        <v>20000000</v>
      </c>
      <c r="G929" s="654"/>
    </row>
    <row r="930" spans="1:7" ht="18" customHeight="1" x14ac:dyDescent="0.25">
      <c r="A930" s="612">
        <v>587</v>
      </c>
      <c r="B930" s="634" t="s">
        <v>6438</v>
      </c>
      <c r="C930" s="655" t="s">
        <v>5335</v>
      </c>
      <c r="D930" s="612" t="s">
        <v>6436</v>
      </c>
      <c r="E930" s="621"/>
      <c r="F930" s="628">
        <v>20000000</v>
      </c>
      <c r="G930" s="654"/>
    </row>
    <row r="931" spans="1:7" ht="18" customHeight="1" x14ac:dyDescent="0.25">
      <c r="A931" s="612">
        <v>588</v>
      </c>
      <c r="B931" s="634" t="s">
        <v>6439</v>
      </c>
      <c r="C931" s="655" t="s">
        <v>5335</v>
      </c>
      <c r="D931" s="612" t="s">
        <v>6440</v>
      </c>
      <c r="E931" s="621"/>
      <c r="F931" s="628">
        <v>20000000</v>
      </c>
      <c r="G931" s="654"/>
    </row>
    <row r="932" spans="1:7" ht="18" customHeight="1" x14ac:dyDescent="0.25">
      <c r="A932" s="612">
        <v>589</v>
      </c>
      <c r="B932" s="634" t="s">
        <v>6441</v>
      </c>
      <c r="C932" s="655" t="s">
        <v>5335</v>
      </c>
      <c r="D932" s="612" t="s">
        <v>6442</v>
      </c>
      <c r="E932" s="621"/>
      <c r="F932" s="628">
        <v>20000000</v>
      </c>
      <c r="G932" s="654"/>
    </row>
    <row r="933" spans="1:7" ht="18" customHeight="1" x14ac:dyDescent="0.25">
      <c r="A933" s="612">
        <v>590</v>
      </c>
      <c r="B933" s="634" t="s">
        <v>6443</v>
      </c>
      <c r="C933" s="655" t="s">
        <v>5335</v>
      </c>
      <c r="D933" s="612" t="s">
        <v>6422</v>
      </c>
      <c r="E933" s="667"/>
      <c r="F933" s="628">
        <v>20000000</v>
      </c>
      <c r="G933" s="658" t="s">
        <v>1914</v>
      </c>
    </row>
    <row r="934" spans="1:7" ht="18" customHeight="1" x14ac:dyDescent="0.25">
      <c r="A934" s="612">
        <v>591</v>
      </c>
      <c r="B934" s="634" t="s">
        <v>6444</v>
      </c>
      <c r="C934" s="655" t="s">
        <v>5335</v>
      </c>
      <c r="D934" s="612" t="s">
        <v>6445</v>
      </c>
      <c r="E934" s="667"/>
      <c r="F934" s="628">
        <v>20000000</v>
      </c>
      <c r="G934" s="658" t="s">
        <v>1914</v>
      </c>
    </row>
    <row r="935" spans="1:7" ht="18" customHeight="1" x14ac:dyDescent="0.25">
      <c r="A935" s="612">
        <v>592</v>
      </c>
      <c r="B935" s="634" t="s">
        <v>6446</v>
      </c>
      <c r="C935" s="655" t="s">
        <v>5335</v>
      </c>
      <c r="D935" s="612" t="s">
        <v>6440</v>
      </c>
      <c r="E935" s="667"/>
      <c r="F935" s="628">
        <v>20000000</v>
      </c>
      <c r="G935" s="654"/>
    </row>
    <row r="936" spans="1:7" ht="18" customHeight="1" x14ac:dyDescent="0.25">
      <c r="A936" s="604" t="s">
        <v>1348</v>
      </c>
      <c r="B936" s="635" t="s">
        <v>5583</v>
      </c>
      <c r="C936" s="604"/>
      <c r="D936" s="604"/>
      <c r="E936" s="607">
        <f>SUM(E937:E960)</f>
        <v>280000000</v>
      </c>
      <c r="F936" s="607">
        <f>SUM(F937:F960)</f>
        <v>340000000</v>
      </c>
      <c r="G936" s="653"/>
    </row>
    <row r="937" spans="1:7" ht="18" customHeight="1" x14ac:dyDescent="0.25">
      <c r="A937" s="612">
        <v>593</v>
      </c>
      <c r="B937" s="636" t="s">
        <v>6447</v>
      </c>
      <c r="C937" s="655" t="s">
        <v>5335</v>
      </c>
      <c r="D937" s="637" t="s">
        <v>6448</v>
      </c>
      <c r="E937" s="614"/>
      <c r="F937" s="614">
        <v>20000000</v>
      </c>
      <c r="G937" s="654"/>
    </row>
    <row r="938" spans="1:7" ht="18" customHeight="1" x14ac:dyDescent="0.25">
      <c r="A938" s="612">
        <v>594</v>
      </c>
      <c r="B938" s="636" t="s">
        <v>6449</v>
      </c>
      <c r="C938" s="655" t="s">
        <v>5335</v>
      </c>
      <c r="D938" s="637" t="s">
        <v>6450</v>
      </c>
      <c r="E938" s="614">
        <v>40000000</v>
      </c>
      <c r="F938" s="621"/>
      <c r="G938" s="654"/>
    </row>
    <row r="939" spans="1:7" ht="18" customHeight="1" x14ac:dyDescent="0.25">
      <c r="A939" s="612">
        <v>595</v>
      </c>
      <c r="B939" s="636" t="s">
        <v>6451</v>
      </c>
      <c r="C939" s="655" t="s">
        <v>5335</v>
      </c>
      <c r="D939" s="637" t="s">
        <v>6452</v>
      </c>
      <c r="E939" s="614"/>
      <c r="F939" s="614">
        <v>20000000</v>
      </c>
      <c r="G939" s="654"/>
    </row>
    <row r="940" spans="1:7" ht="18" customHeight="1" x14ac:dyDescent="0.25">
      <c r="A940" s="612">
        <v>596</v>
      </c>
      <c r="B940" s="636" t="s">
        <v>6453</v>
      </c>
      <c r="C940" s="655" t="s">
        <v>5335</v>
      </c>
      <c r="D940" s="637" t="s">
        <v>1143</v>
      </c>
      <c r="E940" s="614"/>
      <c r="F940" s="614">
        <v>20000000</v>
      </c>
      <c r="G940" s="658" t="s">
        <v>1914</v>
      </c>
    </row>
    <row r="941" spans="1:7" ht="18" customHeight="1" x14ac:dyDescent="0.25">
      <c r="A941" s="612">
        <v>597</v>
      </c>
      <c r="B941" s="636" t="s">
        <v>6454</v>
      </c>
      <c r="C941" s="655" t="s">
        <v>5335</v>
      </c>
      <c r="D941" s="637" t="s">
        <v>5585</v>
      </c>
      <c r="E941" s="614">
        <v>40000000</v>
      </c>
      <c r="F941" s="628"/>
      <c r="G941" s="654"/>
    </row>
    <row r="942" spans="1:7" ht="18" customHeight="1" x14ac:dyDescent="0.25">
      <c r="A942" s="612">
        <v>598</v>
      </c>
      <c r="B942" s="636" t="s">
        <v>6455</v>
      </c>
      <c r="C942" s="606" t="s">
        <v>5742</v>
      </c>
      <c r="D942" s="637" t="s">
        <v>5585</v>
      </c>
      <c r="E942" s="614">
        <v>40000000</v>
      </c>
      <c r="F942" s="614"/>
      <c r="G942" s="654"/>
    </row>
    <row r="943" spans="1:7" ht="18" customHeight="1" x14ac:dyDescent="0.25">
      <c r="A943" s="612">
        <v>599</v>
      </c>
      <c r="B943" s="636" t="s">
        <v>6456</v>
      </c>
      <c r="C943" s="655" t="s">
        <v>5335</v>
      </c>
      <c r="D943" s="637" t="s">
        <v>6457</v>
      </c>
      <c r="E943" s="614">
        <v>40000000</v>
      </c>
      <c r="F943" s="621"/>
      <c r="G943" s="654"/>
    </row>
    <row r="944" spans="1:7" ht="18" customHeight="1" x14ac:dyDescent="0.25">
      <c r="A944" s="612">
        <v>600</v>
      </c>
      <c r="B944" s="636" t="s">
        <v>6458</v>
      </c>
      <c r="C944" s="655" t="s">
        <v>5335</v>
      </c>
      <c r="D944" s="637" t="s">
        <v>6459</v>
      </c>
      <c r="E944" s="614"/>
      <c r="F944" s="614">
        <v>20000000</v>
      </c>
      <c r="G944" s="654"/>
    </row>
    <row r="945" spans="1:7" ht="18" customHeight="1" x14ac:dyDescent="0.25">
      <c r="A945" s="612">
        <v>601</v>
      </c>
      <c r="B945" s="636" t="s">
        <v>6460</v>
      </c>
      <c r="C945" s="655" t="s">
        <v>5335</v>
      </c>
      <c r="D945" s="637" t="s">
        <v>6459</v>
      </c>
      <c r="E945" s="614"/>
      <c r="F945" s="614">
        <v>20000000</v>
      </c>
      <c r="G945" s="654"/>
    </row>
    <row r="946" spans="1:7" ht="18" customHeight="1" x14ac:dyDescent="0.25">
      <c r="A946" s="612">
        <v>602</v>
      </c>
      <c r="B946" s="636" t="s">
        <v>6461</v>
      </c>
      <c r="C946" s="655" t="s">
        <v>5335</v>
      </c>
      <c r="D946" s="637" t="s">
        <v>6459</v>
      </c>
      <c r="E946" s="614">
        <v>40000000</v>
      </c>
      <c r="F946" s="621"/>
      <c r="G946" s="654"/>
    </row>
    <row r="947" spans="1:7" ht="18" customHeight="1" x14ac:dyDescent="0.25">
      <c r="A947" s="612">
        <v>603</v>
      </c>
      <c r="B947" s="636" t="s">
        <v>6462</v>
      </c>
      <c r="C947" s="655" t="s">
        <v>5335</v>
      </c>
      <c r="D947" s="637" t="s">
        <v>6459</v>
      </c>
      <c r="E947" s="614">
        <v>40000000</v>
      </c>
      <c r="F947" s="621"/>
      <c r="G947" s="654"/>
    </row>
    <row r="948" spans="1:7" ht="18" customHeight="1" x14ac:dyDescent="0.25">
      <c r="A948" s="612">
        <v>604</v>
      </c>
      <c r="B948" s="636" t="s">
        <v>6463</v>
      </c>
      <c r="C948" s="655" t="s">
        <v>5335</v>
      </c>
      <c r="D948" s="637" t="s">
        <v>6464</v>
      </c>
      <c r="E948" s="614"/>
      <c r="F948" s="614">
        <v>20000000</v>
      </c>
      <c r="G948" s="654"/>
    </row>
    <row r="949" spans="1:7" ht="18" customHeight="1" x14ac:dyDescent="0.25">
      <c r="A949" s="612">
        <v>605</v>
      </c>
      <c r="B949" s="636" t="s">
        <v>6465</v>
      </c>
      <c r="C949" s="606" t="s">
        <v>5742</v>
      </c>
      <c r="D949" s="637" t="s">
        <v>6466</v>
      </c>
      <c r="E949" s="614"/>
      <c r="F949" s="614">
        <v>20000000</v>
      </c>
      <c r="G949" s="654"/>
    </row>
    <row r="950" spans="1:7" ht="18" customHeight="1" x14ac:dyDescent="0.25">
      <c r="A950" s="612">
        <v>606</v>
      </c>
      <c r="B950" s="668" t="s">
        <v>5047</v>
      </c>
      <c r="C950" s="655" t="s">
        <v>5335</v>
      </c>
      <c r="D950" s="637" t="s">
        <v>6466</v>
      </c>
      <c r="E950" s="669"/>
      <c r="F950" s="614">
        <v>20000000</v>
      </c>
      <c r="G950" s="654"/>
    </row>
    <row r="951" spans="1:7" ht="18" customHeight="1" x14ac:dyDescent="0.25">
      <c r="A951" s="612">
        <v>607</v>
      </c>
      <c r="B951" s="636" t="s">
        <v>6467</v>
      </c>
      <c r="C951" s="655" t="s">
        <v>5335</v>
      </c>
      <c r="D951" s="637" t="s">
        <v>6459</v>
      </c>
      <c r="E951" s="614">
        <v>40000000</v>
      </c>
      <c r="F951" s="628"/>
      <c r="G951" s="654"/>
    </row>
    <row r="952" spans="1:7" ht="18" customHeight="1" x14ac:dyDescent="0.25">
      <c r="A952" s="612">
        <v>608</v>
      </c>
      <c r="B952" s="668" t="s">
        <v>6468</v>
      </c>
      <c r="C952" s="655" t="s">
        <v>5335</v>
      </c>
      <c r="D952" s="637" t="s">
        <v>6457</v>
      </c>
      <c r="E952" s="669"/>
      <c r="F952" s="614">
        <v>20000000</v>
      </c>
      <c r="G952" s="654"/>
    </row>
    <row r="953" spans="1:7" ht="18" customHeight="1" x14ac:dyDescent="0.25">
      <c r="A953" s="612">
        <v>609</v>
      </c>
      <c r="B953" s="668" t="s">
        <v>6469</v>
      </c>
      <c r="C953" s="655" t="s">
        <v>5335</v>
      </c>
      <c r="D953" s="637" t="s">
        <v>6470</v>
      </c>
      <c r="E953" s="669"/>
      <c r="F953" s="614">
        <v>20000000</v>
      </c>
      <c r="G953" s="654"/>
    </row>
    <row r="954" spans="1:7" ht="18" customHeight="1" x14ac:dyDescent="0.25">
      <c r="A954" s="612">
        <v>610</v>
      </c>
      <c r="B954" s="636" t="s">
        <v>6471</v>
      </c>
      <c r="C954" s="655" t="s">
        <v>5335</v>
      </c>
      <c r="D954" s="637" t="s">
        <v>6452</v>
      </c>
      <c r="E954" s="667"/>
      <c r="F954" s="628">
        <v>20000000</v>
      </c>
      <c r="G954" s="654"/>
    </row>
    <row r="955" spans="1:7" ht="18" customHeight="1" x14ac:dyDescent="0.25">
      <c r="A955" s="612">
        <v>611</v>
      </c>
      <c r="B955" s="636" t="s">
        <v>6472</v>
      </c>
      <c r="C955" s="655" t="s">
        <v>5335</v>
      </c>
      <c r="D955" s="637" t="s">
        <v>6473</v>
      </c>
      <c r="E955" s="667"/>
      <c r="F955" s="628">
        <v>20000000</v>
      </c>
      <c r="G955" s="654"/>
    </row>
    <row r="956" spans="1:7" ht="18" customHeight="1" x14ac:dyDescent="0.25">
      <c r="A956" s="612">
        <v>612</v>
      </c>
      <c r="B956" s="636" t="s">
        <v>6474</v>
      </c>
      <c r="C956" s="655" t="s">
        <v>5335</v>
      </c>
      <c r="D956" s="637" t="s">
        <v>6459</v>
      </c>
      <c r="E956" s="667"/>
      <c r="F956" s="628">
        <v>20000000</v>
      </c>
      <c r="G956" s="654"/>
    </row>
    <row r="957" spans="1:7" ht="18" customHeight="1" x14ac:dyDescent="0.25">
      <c r="A957" s="612">
        <v>613</v>
      </c>
      <c r="B957" s="636" t="s">
        <v>6475</v>
      </c>
      <c r="C957" s="655" t="s">
        <v>5335</v>
      </c>
      <c r="D957" s="637" t="s">
        <v>6464</v>
      </c>
      <c r="E957" s="667"/>
      <c r="F957" s="628">
        <v>20000000</v>
      </c>
      <c r="G957" s="658" t="s">
        <v>1914</v>
      </c>
    </row>
    <row r="958" spans="1:7" ht="18" customHeight="1" x14ac:dyDescent="0.25">
      <c r="A958" s="612">
        <v>614</v>
      </c>
      <c r="B958" s="636" t="s">
        <v>6476</v>
      </c>
      <c r="C958" s="655" t="s">
        <v>5335</v>
      </c>
      <c r="D958" s="637" t="s">
        <v>6450</v>
      </c>
      <c r="E958" s="667"/>
      <c r="F958" s="628">
        <v>20000000</v>
      </c>
      <c r="G958" s="654"/>
    </row>
    <row r="959" spans="1:7" ht="18" customHeight="1" x14ac:dyDescent="0.25">
      <c r="A959" s="612">
        <v>615</v>
      </c>
      <c r="B959" s="636" t="s">
        <v>6477</v>
      </c>
      <c r="C959" s="655" t="s">
        <v>5335</v>
      </c>
      <c r="D959" s="637" t="s">
        <v>6464</v>
      </c>
      <c r="E959" s="667"/>
      <c r="F959" s="628">
        <v>20000000</v>
      </c>
      <c r="G959" s="654"/>
    </row>
    <row r="960" spans="1:7" ht="18" customHeight="1" x14ac:dyDescent="0.25">
      <c r="A960" s="612">
        <v>616</v>
      </c>
      <c r="B960" s="668" t="s">
        <v>6478</v>
      </c>
      <c r="C960" s="655" t="s">
        <v>5335</v>
      </c>
      <c r="D960" s="637" t="s">
        <v>6473</v>
      </c>
      <c r="E960" s="667"/>
      <c r="F960" s="628">
        <v>20000000</v>
      </c>
      <c r="G960" s="658" t="s">
        <v>1914</v>
      </c>
    </row>
    <row r="961" spans="1:7" ht="18" customHeight="1" x14ac:dyDescent="0.25">
      <c r="A961" s="604" t="s">
        <v>1350</v>
      </c>
      <c r="B961" s="635" t="s">
        <v>6479</v>
      </c>
      <c r="C961" s="606"/>
      <c r="D961" s="606"/>
      <c r="E961" s="607">
        <f>SUM(E962:E990)</f>
        <v>0</v>
      </c>
      <c r="F961" s="607">
        <f>SUM(F962:F991)</f>
        <v>600000000</v>
      </c>
      <c r="G961" s="653"/>
    </row>
    <row r="962" spans="1:7" ht="18" customHeight="1" x14ac:dyDescent="0.25">
      <c r="A962" s="612">
        <v>617</v>
      </c>
      <c r="B962" s="666" t="s">
        <v>6480</v>
      </c>
      <c r="C962" s="606" t="s">
        <v>1924</v>
      </c>
      <c r="D962" s="637" t="s">
        <v>6481</v>
      </c>
      <c r="E962" s="621"/>
      <c r="F962" s="621">
        <v>20000000</v>
      </c>
      <c r="G962" s="654"/>
    </row>
    <row r="963" spans="1:7" ht="18" customHeight="1" x14ac:dyDescent="0.25">
      <c r="A963" s="612">
        <v>618</v>
      </c>
      <c r="B963" s="666" t="s">
        <v>6482</v>
      </c>
      <c r="C963" s="606" t="s">
        <v>1957</v>
      </c>
      <c r="D963" s="637" t="s">
        <v>6483</v>
      </c>
      <c r="E963" s="621"/>
      <c r="F963" s="621">
        <v>20000000</v>
      </c>
      <c r="G963" s="654"/>
    </row>
    <row r="964" spans="1:7" ht="18" customHeight="1" x14ac:dyDescent="0.25">
      <c r="A964" s="612">
        <v>619</v>
      </c>
      <c r="B964" s="666" t="s">
        <v>6484</v>
      </c>
      <c r="C964" s="606" t="s">
        <v>1922</v>
      </c>
      <c r="D964" s="637" t="s">
        <v>6485</v>
      </c>
      <c r="E964" s="621"/>
      <c r="F964" s="621">
        <v>20000000</v>
      </c>
      <c r="G964" s="654"/>
    </row>
    <row r="965" spans="1:7" ht="18" customHeight="1" x14ac:dyDescent="0.25">
      <c r="A965" s="612">
        <v>620</v>
      </c>
      <c r="B965" s="666" t="s">
        <v>6486</v>
      </c>
      <c r="C965" s="606" t="s">
        <v>1957</v>
      </c>
      <c r="D965" s="637" t="s">
        <v>6487</v>
      </c>
      <c r="E965" s="621"/>
      <c r="F965" s="621">
        <v>20000000</v>
      </c>
      <c r="G965" s="654"/>
    </row>
    <row r="966" spans="1:7" ht="18" customHeight="1" x14ac:dyDescent="0.25">
      <c r="A966" s="612">
        <v>621</v>
      </c>
      <c r="B966" s="666" t="s">
        <v>6488</v>
      </c>
      <c r="C966" s="606" t="s">
        <v>1957</v>
      </c>
      <c r="D966" s="637" t="s">
        <v>6487</v>
      </c>
      <c r="E966" s="621"/>
      <c r="F966" s="621">
        <v>20000000</v>
      </c>
      <c r="G966" s="654"/>
    </row>
    <row r="967" spans="1:7" ht="18" customHeight="1" x14ac:dyDescent="0.25">
      <c r="A967" s="612">
        <v>622</v>
      </c>
      <c r="B967" s="666" t="s">
        <v>6489</v>
      </c>
      <c r="C967" s="606" t="s">
        <v>1957</v>
      </c>
      <c r="D967" s="637" t="s">
        <v>6490</v>
      </c>
      <c r="E967" s="621"/>
      <c r="F967" s="621">
        <v>20000000</v>
      </c>
      <c r="G967" s="654"/>
    </row>
    <row r="968" spans="1:7" ht="18" customHeight="1" x14ac:dyDescent="0.25">
      <c r="A968" s="612">
        <v>623</v>
      </c>
      <c r="B968" s="666" t="s">
        <v>6491</v>
      </c>
      <c r="C968" s="606" t="s">
        <v>1957</v>
      </c>
      <c r="D968" s="637" t="s">
        <v>6492</v>
      </c>
      <c r="E968" s="621"/>
      <c r="F968" s="621">
        <v>20000000</v>
      </c>
      <c r="G968" s="654"/>
    </row>
    <row r="969" spans="1:7" ht="18" customHeight="1" x14ac:dyDescent="0.25">
      <c r="A969" s="612">
        <v>624</v>
      </c>
      <c r="B969" s="666" t="s">
        <v>6493</v>
      </c>
      <c r="C969" s="606" t="s">
        <v>1957</v>
      </c>
      <c r="D969" s="637" t="s">
        <v>6492</v>
      </c>
      <c r="E969" s="621"/>
      <c r="F969" s="621">
        <v>20000000</v>
      </c>
      <c r="G969" s="654"/>
    </row>
    <row r="970" spans="1:7" ht="18" customHeight="1" x14ac:dyDescent="0.25">
      <c r="A970" s="612">
        <v>625</v>
      </c>
      <c r="B970" s="666" t="s">
        <v>6494</v>
      </c>
      <c r="C970" s="606" t="s">
        <v>1957</v>
      </c>
      <c r="D970" s="637" t="s">
        <v>6490</v>
      </c>
      <c r="E970" s="621"/>
      <c r="F970" s="621">
        <v>20000000</v>
      </c>
      <c r="G970" s="654"/>
    </row>
    <row r="971" spans="1:7" ht="18" customHeight="1" x14ac:dyDescent="0.25">
      <c r="A971" s="612">
        <v>626</v>
      </c>
      <c r="B971" s="666" t="s">
        <v>6495</v>
      </c>
      <c r="C971" s="606" t="s">
        <v>1924</v>
      </c>
      <c r="D971" s="637" t="s">
        <v>6496</v>
      </c>
      <c r="E971" s="621"/>
      <c r="F971" s="621">
        <v>20000000</v>
      </c>
      <c r="G971" s="654"/>
    </row>
    <row r="972" spans="1:7" ht="18" customHeight="1" x14ac:dyDescent="0.25">
      <c r="A972" s="612">
        <v>627</v>
      </c>
      <c r="B972" s="666" t="s">
        <v>6497</v>
      </c>
      <c r="C972" s="655" t="s">
        <v>5335</v>
      </c>
      <c r="D972" s="637" t="s">
        <v>6485</v>
      </c>
      <c r="E972" s="621"/>
      <c r="F972" s="621">
        <v>20000000</v>
      </c>
      <c r="G972" s="654"/>
    </row>
    <row r="973" spans="1:7" ht="18" customHeight="1" x14ac:dyDescent="0.25">
      <c r="A973" s="612">
        <v>628</v>
      </c>
      <c r="B973" s="666" t="s">
        <v>6498</v>
      </c>
      <c r="C973" s="655" t="s">
        <v>5335</v>
      </c>
      <c r="D973" s="637" t="s">
        <v>6499</v>
      </c>
      <c r="E973" s="621"/>
      <c r="F973" s="621">
        <v>20000000</v>
      </c>
      <c r="G973" s="654"/>
    </row>
    <row r="974" spans="1:7" ht="18" customHeight="1" x14ac:dyDescent="0.25">
      <c r="A974" s="612">
        <v>629</v>
      </c>
      <c r="B974" s="666" t="s">
        <v>6500</v>
      </c>
      <c r="C974" s="655" t="s">
        <v>5335</v>
      </c>
      <c r="D974" s="637" t="s">
        <v>6501</v>
      </c>
      <c r="E974" s="621"/>
      <c r="F974" s="621">
        <v>20000000</v>
      </c>
      <c r="G974" s="654"/>
    </row>
    <row r="975" spans="1:7" ht="18" customHeight="1" x14ac:dyDescent="0.25">
      <c r="A975" s="612">
        <v>630</v>
      </c>
      <c r="B975" s="666" t="s">
        <v>6502</v>
      </c>
      <c r="C975" s="655" t="s">
        <v>5335</v>
      </c>
      <c r="D975" s="637" t="s">
        <v>6503</v>
      </c>
      <c r="E975" s="621"/>
      <c r="F975" s="621">
        <v>20000000</v>
      </c>
      <c r="G975" s="654"/>
    </row>
    <row r="976" spans="1:7" ht="18" customHeight="1" x14ac:dyDescent="0.25">
      <c r="A976" s="612">
        <v>631</v>
      </c>
      <c r="B976" s="666" t="s">
        <v>6504</v>
      </c>
      <c r="C976" s="655" t="s">
        <v>5335</v>
      </c>
      <c r="D976" s="637" t="s">
        <v>6503</v>
      </c>
      <c r="E976" s="621"/>
      <c r="F976" s="621">
        <v>20000000</v>
      </c>
      <c r="G976" s="654"/>
    </row>
    <row r="977" spans="1:7" ht="18" customHeight="1" x14ac:dyDescent="0.25">
      <c r="A977" s="612">
        <v>632</v>
      </c>
      <c r="B977" s="666" t="s">
        <v>6505</v>
      </c>
      <c r="C977" s="655" t="s">
        <v>5335</v>
      </c>
      <c r="D977" s="637" t="s">
        <v>6485</v>
      </c>
      <c r="E977" s="621"/>
      <c r="F977" s="621">
        <v>20000000</v>
      </c>
      <c r="G977" s="654"/>
    </row>
    <row r="978" spans="1:7" ht="18" customHeight="1" x14ac:dyDescent="0.25">
      <c r="A978" s="612">
        <v>633</v>
      </c>
      <c r="B978" s="666" t="s">
        <v>6506</v>
      </c>
      <c r="C978" s="655" t="s">
        <v>5335</v>
      </c>
      <c r="D978" s="637" t="s">
        <v>6485</v>
      </c>
      <c r="E978" s="621"/>
      <c r="F978" s="621">
        <v>20000000</v>
      </c>
      <c r="G978" s="654"/>
    </row>
    <row r="979" spans="1:7" ht="18" customHeight="1" x14ac:dyDescent="0.25">
      <c r="A979" s="612">
        <v>634</v>
      </c>
      <c r="B979" s="666" t="s">
        <v>6507</v>
      </c>
      <c r="C979" s="655" t="s">
        <v>5335</v>
      </c>
      <c r="D979" s="637" t="s">
        <v>6496</v>
      </c>
      <c r="E979" s="621"/>
      <c r="F979" s="621">
        <v>20000000</v>
      </c>
      <c r="G979" s="654"/>
    </row>
    <row r="980" spans="1:7" ht="18" customHeight="1" x14ac:dyDescent="0.25">
      <c r="A980" s="612">
        <v>635</v>
      </c>
      <c r="B980" s="666" t="s">
        <v>6508</v>
      </c>
      <c r="C980" s="655" t="s">
        <v>5335</v>
      </c>
      <c r="D980" s="637" t="s">
        <v>6483</v>
      </c>
      <c r="E980" s="621"/>
      <c r="F980" s="621">
        <v>20000000</v>
      </c>
      <c r="G980" s="654"/>
    </row>
    <row r="981" spans="1:7" ht="18" customHeight="1" x14ac:dyDescent="0.25">
      <c r="A981" s="612">
        <v>636</v>
      </c>
      <c r="B981" s="666" t="s">
        <v>6509</v>
      </c>
      <c r="C981" s="655" t="s">
        <v>5335</v>
      </c>
      <c r="D981" s="637" t="s">
        <v>6492</v>
      </c>
      <c r="E981" s="621"/>
      <c r="F981" s="621">
        <v>20000000</v>
      </c>
      <c r="G981" s="654"/>
    </row>
    <row r="982" spans="1:7" ht="18" customHeight="1" x14ac:dyDescent="0.25">
      <c r="A982" s="612">
        <v>637</v>
      </c>
      <c r="B982" s="666" t="s">
        <v>6510</v>
      </c>
      <c r="C982" s="606" t="s">
        <v>1957</v>
      </c>
      <c r="D982" s="637" t="s">
        <v>6503</v>
      </c>
      <c r="E982" s="621"/>
      <c r="F982" s="621">
        <v>20000000</v>
      </c>
      <c r="G982" s="654"/>
    </row>
    <row r="983" spans="1:7" ht="18" customHeight="1" x14ac:dyDescent="0.25">
      <c r="A983" s="612">
        <v>638</v>
      </c>
      <c r="B983" s="666" t="s">
        <v>6511</v>
      </c>
      <c r="C983" s="606" t="s">
        <v>1957</v>
      </c>
      <c r="D983" s="637" t="s">
        <v>6503</v>
      </c>
      <c r="E983" s="621"/>
      <c r="F983" s="621">
        <v>20000000</v>
      </c>
      <c r="G983" s="654"/>
    </row>
    <row r="984" spans="1:7" ht="18" customHeight="1" x14ac:dyDescent="0.25">
      <c r="A984" s="612">
        <v>639</v>
      </c>
      <c r="B984" s="666" t="s">
        <v>6512</v>
      </c>
      <c r="C984" s="606" t="s">
        <v>1957</v>
      </c>
      <c r="D984" s="637" t="s">
        <v>6513</v>
      </c>
      <c r="E984" s="621"/>
      <c r="F984" s="621">
        <v>20000000</v>
      </c>
      <c r="G984" s="654"/>
    </row>
    <row r="985" spans="1:7" ht="18" customHeight="1" x14ac:dyDescent="0.25">
      <c r="A985" s="612">
        <v>640</v>
      </c>
      <c r="B985" s="666" t="s">
        <v>6514</v>
      </c>
      <c r="C985" s="606" t="s">
        <v>1957</v>
      </c>
      <c r="D985" s="637" t="s">
        <v>6515</v>
      </c>
      <c r="E985" s="621"/>
      <c r="F985" s="621">
        <v>20000000</v>
      </c>
      <c r="G985" s="654"/>
    </row>
    <row r="986" spans="1:7" ht="18" customHeight="1" x14ac:dyDescent="0.25">
      <c r="A986" s="612">
        <v>641</v>
      </c>
      <c r="B986" s="666" t="s">
        <v>6516</v>
      </c>
      <c r="C986" s="606" t="s">
        <v>1957</v>
      </c>
      <c r="D986" s="637" t="s">
        <v>6515</v>
      </c>
      <c r="E986" s="621"/>
      <c r="F986" s="621">
        <v>20000000</v>
      </c>
      <c r="G986" s="654"/>
    </row>
    <row r="987" spans="1:7" ht="18" customHeight="1" x14ac:dyDescent="0.25">
      <c r="A987" s="612">
        <v>642</v>
      </c>
      <c r="B987" s="666" t="s">
        <v>6517</v>
      </c>
      <c r="C987" s="606" t="s">
        <v>1957</v>
      </c>
      <c r="D987" s="637" t="s">
        <v>6518</v>
      </c>
      <c r="E987" s="621"/>
      <c r="F987" s="621">
        <v>20000000</v>
      </c>
      <c r="G987" s="654"/>
    </row>
    <row r="988" spans="1:7" ht="18" customHeight="1" x14ac:dyDescent="0.25">
      <c r="A988" s="612">
        <v>643</v>
      </c>
      <c r="B988" s="666" t="s">
        <v>6519</v>
      </c>
      <c r="C988" s="606" t="s">
        <v>1957</v>
      </c>
      <c r="D988" s="637" t="s">
        <v>6520</v>
      </c>
      <c r="E988" s="621"/>
      <c r="F988" s="621">
        <v>20000000</v>
      </c>
      <c r="G988" s="654"/>
    </row>
    <row r="989" spans="1:7" ht="18" customHeight="1" x14ac:dyDescent="0.25">
      <c r="A989" s="612">
        <v>644</v>
      </c>
      <c r="B989" s="666" t="s">
        <v>6521</v>
      </c>
      <c r="C989" s="606" t="s">
        <v>1924</v>
      </c>
      <c r="D989" s="637" t="s">
        <v>6522</v>
      </c>
      <c r="E989" s="621"/>
      <c r="F989" s="621">
        <v>20000000</v>
      </c>
      <c r="G989" s="654"/>
    </row>
    <row r="990" spans="1:7" ht="18" customHeight="1" x14ac:dyDescent="0.25">
      <c r="A990" s="612">
        <v>645</v>
      </c>
      <c r="B990" s="666" t="s">
        <v>6523</v>
      </c>
      <c r="C990" s="606" t="s">
        <v>1924</v>
      </c>
      <c r="D990" s="637" t="s">
        <v>6485</v>
      </c>
      <c r="E990" s="621"/>
      <c r="F990" s="621">
        <v>20000000</v>
      </c>
      <c r="G990" s="654"/>
    </row>
    <row r="991" spans="1:7" ht="18" customHeight="1" x14ac:dyDescent="0.25">
      <c r="A991" s="612">
        <v>646</v>
      </c>
      <c r="B991" s="670" t="s">
        <v>6524</v>
      </c>
      <c r="C991" s="655" t="s">
        <v>5335</v>
      </c>
      <c r="D991" s="650" t="s">
        <v>6501</v>
      </c>
      <c r="E991" s="671"/>
      <c r="F991" s="672">
        <v>20000000</v>
      </c>
      <c r="G991" s="654"/>
    </row>
    <row r="992" spans="1:7" ht="18" customHeight="1" x14ac:dyDescent="0.25">
      <c r="A992" s="638" t="s">
        <v>1352</v>
      </c>
      <c r="B992" s="639" t="s">
        <v>6525</v>
      </c>
      <c r="C992" s="606"/>
      <c r="D992" s="640"/>
      <c r="E992" s="673">
        <f>SUM(E993:E997)</f>
        <v>160000000</v>
      </c>
      <c r="F992" s="673">
        <f>SUM(F993:F997)</f>
        <v>20000000</v>
      </c>
      <c r="G992" s="674"/>
    </row>
    <row r="993" spans="1:7" ht="18" customHeight="1" x14ac:dyDescent="0.25">
      <c r="A993" s="612">
        <v>647</v>
      </c>
      <c r="B993" s="666" t="s">
        <v>6526</v>
      </c>
      <c r="C993" s="655" t="s">
        <v>5335</v>
      </c>
      <c r="D993" s="606" t="s">
        <v>6527</v>
      </c>
      <c r="E993" s="614">
        <v>40000000</v>
      </c>
      <c r="F993" s="621"/>
      <c r="G993" s="654"/>
    </row>
    <row r="994" spans="1:7" ht="18" customHeight="1" x14ac:dyDescent="0.25">
      <c r="A994" s="612">
        <v>648</v>
      </c>
      <c r="B994" s="666" t="s">
        <v>6528</v>
      </c>
      <c r="C994" s="655" t="s">
        <v>5335</v>
      </c>
      <c r="D994" s="606" t="s">
        <v>6529</v>
      </c>
      <c r="E994" s="614">
        <v>40000000</v>
      </c>
      <c r="F994" s="621"/>
      <c r="G994" s="654"/>
    </row>
    <row r="995" spans="1:7" ht="18" customHeight="1" x14ac:dyDescent="0.25">
      <c r="A995" s="612">
        <v>649</v>
      </c>
      <c r="B995" s="666" t="s">
        <v>6530</v>
      </c>
      <c r="C995" s="655" t="s">
        <v>5335</v>
      </c>
      <c r="D995" s="606" t="s">
        <v>6531</v>
      </c>
      <c r="E995" s="614">
        <v>40000000</v>
      </c>
      <c r="F995" s="621"/>
      <c r="G995" s="654"/>
    </row>
    <row r="996" spans="1:7" ht="18" customHeight="1" x14ac:dyDescent="0.25">
      <c r="A996" s="612">
        <v>650</v>
      </c>
      <c r="B996" s="666" t="s">
        <v>6532</v>
      </c>
      <c r="C996" s="655" t="s">
        <v>5335</v>
      </c>
      <c r="D996" s="606" t="s">
        <v>6533</v>
      </c>
      <c r="E996" s="614"/>
      <c r="F996" s="621">
        <v>20000000</v>
      </c>
      <c r="G996" s="654"/>
    </row>
    <row r="997" spans="1:7" ht="18" customHeight="1" x14ac:dyDescent="0.25">
      <c r="A997" s="612">
        <v>651</v>
      </c>
      <c r="B997" s="666" t="s">
        <v>6534</v>
      </c>
      <c r="C997" s="655" t="s">
        <v>5335</v>
      </c>
      <c r="D997" s="606" t="s">
        <v>6533</v>
      </c>
      <c r="E997" s="614">
        <v>40000000</v>
      </c>
      <c r="F997" s="621"/>
      <c r="G997" s="654"/>
    </row>
    <row r="998" spans="1:7" ht="18" customHeight="1" x14ac:dyDescent="0.25">
      <c r="A998" s="604" t="s">
        <v>1354</v>
      </c>
      <c r="B998" s="629" t="s">
        <v>6535</v>
      </c>
      <c r="C998" s="604"/>
      <c r="D998" s="604"/>
      <c r="E998" s="614">
        <f>SUM(E999:E1007)</f>
        <v>0</v>
      </c>
      <c r="F998" s="607">
        <f>SUM(F999:F1012)</f>
        <v>280000000</v>
      </c>
      <c r="G998" s="653"/>
    </row>
    <row r="999" spans="1:7" ht="18" customHeight="1" x14ac:dyDescent="0.25">
      <c r="A999" s="612">
        <v>652</v>
      </c>
      <c r="B999" s="666" t="s">
        <v>6536</v>
      </c>
      <c r="C999" s="655" t="s">
        <v>5335</v>
      </c>
      <c r="D999" s="606" t="s">
        <v>6537</v>
      </c>
      <c r="E999" s="614"/>
      <c r="F999" s="621">
        <v>20000000</v>
      </c>
      <c r="G999" s="654"/>
    </row>
    <row r="1000" spans="1:7" ht="18" customHeight="1" x14ac:dyDescent="0.25">
      <c r="A1000" s="612">
        <v>653</v>
      </c>
      <c r="B1000" s="666" t="s">
        <v>6538</v>
      </c>
      <c r="C1000" s="655" t="s">
        <v>5335</v>
      </c>
      <c r="D1000" s="606" t="s">
        <v>6539</v>
      </c>
      <c r="E1000" s="614"/>
      <c r="F1000" s="621">
        <v>20000000</v>
      </c>
      <c r="G1000" s="654"/>
    </row>
    <row r="1001" spans="1:7" ht="18" customHeight="1" x14ac:dyDescent="0.25">
      <c r="A1001" s="612">
        <v>654</v>
      </c>
      <c r="B1001" s="666" t="s">
        <v>6540</v>
      </c>
      <c r="C1001" s="655" t="s">
        <v>5335</v>
      </c>
      <c r="D1001" s="606" t="s">
        <v>6539</v>
      </c>
      <c r="E1001" s="614"/>
      <c r="F1001" s="621">
        <v>20000000</v>
      </c>
      <c r="G1001" s="654"/>
    </row>
    <row r="1002" spans="1:7" ht="18" customHeight="1" x14ac:dyDescent="0.25">
      <c r="A1002" s="612">
        <v>655</v>
      </c>
      <c r="B1002" s="666" t="s">
        <v>6541</v>
      </c>
      <c r="C1002" s="655" t="s">
        <v>5335</v>
      </c>
      <c r="D1002" s="606" t="s">
        <v>6537</v>
      </c>
      <c r="E1002" s="614"/>
      <c r="F1002" s="621">
        <v>20000000</v>
      </c>
      <c r="G1002" s="654"/>
    </row>
    <row r="1003" spans="1:7" ht="18" customHeight="1" x14ac:dyDescent="0.25">
      <c r="A1003" s="612">
        <v>656</v>
      </c>
      <c r="B1003" s="666" t="s">
        <v>6542</v>
      </c>
      <c r="C1003" s="655" t="s">
        <v>5335</v>
      </c>
      <c r="D1003" s="606" t="s">
        <v>6543</v>
      </c>
      <c r="E1003" s="614"/>
      <c r="F1003" s="621">
        <v>20000000</v>
      </c>
      <c r="G1003" s="654"/>
    </row>
    <row r="1004" spans="1:7" ht="18" customHeight="1" x14ac:dyDescent="0.25">
      <c r="A1004" s="612">
        <v>657</v>
      </c>
      <c r="B1004" s="666" t="s">
        <v>6544</v>
      </c>
      <c r="C1004" s="655" t="s">
        <v>5335</v>
      </c>
      <c r="D1004" s="606" t="s">
        <v>6543</v>
      </c>
      <c r="E1004" s="614"/>
      <c r="F1004" s="621">
        <v>20000000</v>
      </c>
      <c r="G1004" s="654"/>
    </row>
    <row r="1005" spans="1:7" ht="18" customHeight="1" x14ac:dyDescent="0.25">
      <c r="A1005" s="612">
        <v>658</v>
      </c>
      <c r="B1005" s="666" t="s">
        <v>6545</v>
      </c>
      <c r="C1005" s="655" t="s">
        <v>5335</v>
      </c>
      <c r="D1005" s="606" t="s">
        <v>6543</v>
      </c>
      <c r="E1005" s="614"/>
      <c r="F1005" s="621">
        <v>20000000</v>
      </c>
      <c r="G1005" s="654"/>
    </row>
    <row r="1006" spans="1:7" ht="18" customHeight="1" x14ac:dyDescent="0.25">
      <c r="A1006" s="612">
        <v>659</v>
      </c>
      <c r="B1006" s="666" t="s">
        <v>6546</v>
      </c>
      <c r="C1006" s="655" t="s">
        <v>5335</v>
      </c>
      <c r="D1006" s="606" t="s">
        <v>6537</v>
      </c>
      <c r="E1006" s="614"/>
      <c r="F1006" s="621">
        <v>20000000</v>
      </c>
      <c r="G1006" s="654"/>
    </row>
    <row r="1007" spans="1:7" ht="18" customHeight="1" x14ac:dyDescent="0.25">
      <c r="A1007" s="612">
        <v>660</v>
      </c>
      <c r="B1007" s="666" t="s">
        <v>6547</v>
      </c>
      <c r="C1007" s="655" t="s">
        <v>5335</v>
      </c>
      <c r="D1007" s="606" t="s">
        <v>6548</v>
      </c>
      <c r="E1007" s="614"/>
      <c r="F1007" s="621">
        <v>20000000</v>
      </c>
      <c r="G1007" s="654"/>
    </row>
    <row r="1008" spans="1:7" ht="18" customHeight="1" x14ac:dyDescent="0.25">
      <c r="A1008" s="612">
        <v>661</v>
      </c>
      <c r="B1008" s="666" t="s">
        <v>6549</v>
      </c>
      <c r="C1008" s="655" t="s">
        <v>5335</v>
      </c>
      <c r="D1008" s="606" t="s">
        <v>6539</v>
      </c>
      <c r="E1008" s="614"/>
      <c r="F1008" s="628">
        <v>20000000</v>
      </c>
      <c r="G1008" s="654"/>
    </row>
    <row r="1009" spans="1:7" ht="18" customHeight="1" x14ac:dyDescent="0.25">
      <c r="A1009" s="612">
        <v>662</v>
      </c>
      <c r="B1009" s="666" t="s">
        <v>6550</v>
      </c>
      <c r="C1009" s="655" t="s">
        <v>5335</v>
      </c>
      <c r="D1009" s="606" t="s">
        <v>6543</v>
      </c>
      <c r="E1009" s="614"/>
      <c r="F1009" s="628">
        <v>20000000</v>
      </c>
      <c r="G1009" s="654"/>
    </row>
    <row r="1010" spans="1:7" ht="18" customHeight="1" x14ac:dyDescent="0.25">
      <c r="A1010" s="612">
        <v>663</v>
      </c>
      <c r="B1010" s="666" t="s">
        <v>6551</v>
      </c>
      <c r="C1010" s="655" t="s">
        <v>5335</v>
      </c>
      <c r="D1010" s="606" t="s">
        <v>6552</v>
      </c>
      <c r="E1010" s="614"/>
      <c r="F1010" s="628">
        <v>20000000</v>
      </c>
      <c r="G1010" s="658" t="s">
        <v>1914</v>
      </c>
    </row>
    <row r="1011" spans="1:7" ht="18" customHeight="1" x14ac:dyDescent="0.25">
      <c r="A1011" s="612">
        <v>664</v>
      </c>
      <c r="B1011" s="666" t="s">
        <v>6553</v>
      </c>
      <c r="C1011" s="655" t="s">
        <v>5335</v>
      </c>
      <c r="D1011" s="606" t="s">
        <v>6552</v>
      </c>
      <c r="E1011" s="614"/>
      <c r="F1011" s="628">
        <v>20000000</v>
      </c>
      <c r="G1011" s="658" t="s">
        <v>1914</v>
      </c>
    </row>
    <row r="1012" spans="1:7" ht="18" customHeight="1" x14ac:dyDescent="0.25">
      <c r="A1012" s="612">
        <v>665</v>
      </c>
      <c r="B1012" s="666" t="s">
        <v>6554</v>
      </c>
      <c r="C1012" s="606" t="s">
        <v>1957</v>
      </c>
      <c r="D1012" s="606" t="s">
        <v>6539</v>
      </c>
      <c r="E1012" s="614"/>
      <c r="F1012" s="628">
        <v>20000000</v>
      </c>
      <c r="G1012" s="654"/>
    </row>
    <row r="1013" spans="1:7" ht="18" customHeight="1" x14ac:dyDescent="0.25">
      <c r="A1013" s="604" t="s">
        <v>1356</v>
      </c>
      <c r="B1013" s="629" t="s">
        <v>5593</v>
      </c>
      <c r="C1013" s="604"/>
      <c r="D1013" s="604"/>
      <c r="E1013" s="616">
        <f>SUM(E1014:E1067)</f>
        <v>1560000000</v>
      </c>
      <c r="F1013" s="607">
        <f>SUM(F1014:F1068)</f>
        <v>320000000</v>
      </c>
      <c r="G1013" s="653"/>
    </row>
    <row r="1014" spans="1:7" ht="18" customHeight="1" x14ac:dyDescent="0.25">
      <c r="A1014" s="612">
        <v>666</v>
      </c>
      <c r="B1014" s="613" t="s">
        <v>6555</v>
      </c>
      <c r="C1014" s="606" t="s">
        <v>1922</v>
      </c>
      <c r="D1014" s="637" t="s">
        <v>5595</v>
      </c>
      <c r="E1014" s="614">
        <v>40000000</v>
      </c>
      <c r="F1014" s="621"/>
      <c r="G1014" s="654"/>
    </row>
    <row r="1015" spans="1:7" ht="18" customHeight="1" x14ac:dyDescent="0.25">
      <c r="A1015" s="612">
        <v>667</v>
      </c>
      <c r="B1015" s="613" t="s">
        <v>6556</v>
      </c>
      <c r="C1015" s="606" t="s">
        <v>1957</v>
      </c>
      <c r="D1015" s="637" t="s">
        <v>6557</v>
      </c>
      <c r="E1015" s="614"/>
      <c r="F1015" s="621">
        <v>20000000</v>
      </c>
      <c r="G1015" s="654"/>
    </row>
    <row r="1016" spans="1:7" ht="18" customHeight="1" x14ac:dyDescent="0.25">
      <c r="A1016" s="612">
        <v>668</v>
      </c>
      <c r="B1016" s="613" t="s">
        <v>6558</v>
      </c>
      <c r="C1016" s="606" t="s">
        <v>1957</v>
      </c>
      <c r="D1016" s="637" t="s">
        <v>6557</v>
      </c>
      <c r="E1016" s="614"/>
      <c r="F1016" s="621">
        <v>20000000</v>
      </c>
      <c r="G1016" s="654"/>
    </row>
    <row r="1017" spans="1:7" ht="18" customHeight="1" x14ac:dyDescent="0.25">
      <c r="A1017" s="612">
        <v>669</v>
      </c>
      <c r="B1017" s="613" t="s">
        <v>6559</v>
      </c>
      <c r="C1017" s="606" t="s">
        <v>1957</v>
      </c>
      <c r="D1017" s="637" t="s">
        <v>5598</v>
      </c>
      <c r="E1017" s="614">
        <v>40000000</v>
      </c>
      <c r="F1017" s="621"/>
      <c r="G1017" s="654"/>
    </row>
    <row r="1018" spans="1:7" ht="18" customHeight="1" x14ac:dyDescent="0.25">
      <c r="A1018" s="612">
        <v>670</v>
      </c>
      <c r="B1018" s="613" t="s">
        <v>6560</v>
      </c>
      <c r="C1018" s="655" t="s">
        <v>5335</v>
      </c>
      <c r="D1018" s="637" t="s">
        <v>5598</v>
      </c>
      <c r="E1018" s="614">
        <v>40000000</v>
      </c>
      <c r="F1018" s="621"/>
      <c r="G1018" s="654"/>
    </row>
    <row r="1019" spans="1:7" ht="18" customHeight="1" x14ac:dyDescent="0.25">
      <c r="A1019" s="612">
        <v>671</v>
      </c>
      <c r="B1019" s="613" t="s">
        <v>6561</v>
      </c>
      <c r="C1019" s="655" t="s">
        <v>5335</v>
      </c>
      <c r="D1019" s="637" t="s">
        <v>5598</v>
      </c>
      <c r="E1019" s="614">
        <v>40000000</v>
      </c>
      <c r="F1019" s="621"/>
      <c r="G1019" s="654"/>
    </row>
    <row r="1020" spans="1:7" ht="18" customHeight="1" x14ac:dyDescent="0.25">
      <c r="A1020" s="612">
        <v>672</v>
      </c>
      <c r="B1020" s="613" t="s">
        <v>6562</v>
      </c>
      <c r="C1020" s="655" t="s">
        <v>5335</v>
      </c>
      <c r="D1020" s="637" t="s">
        <v>5598</v>
      </c>
      <c r="E1020" s="614"/>
      <c r="F1020" s="621">
        <v>20000000</v>
      </c>
      <c r="G1020" s="654"/>
    </row>
    <row r="1021" spans="1:7" ht="18" customHeight="1" x14ac:dyDescent="0.25">
      <c r="A1021" s="612">
        <v>673</v>
      </c>
      <c r="B1021" s="613" t="s">
        <v>6563</v>
      </c>
      <c r="C1021" s="655" t="s">
        <v>5335</v>
      </c>
      <c r="D1021" s="612" t="s">
        <v>6564</v>
      </c>
      <c r="E1021" s="614">
        <v>40000000</v>
      </c>
      <c r="F1021" s="621"/>
      <c r="G1021" s="654"/>
    </row>
    <row r="1022" spans="1:7" ht="18" customHeight="1" x14ac:dyDescent="0.25">
      <c r="A1022" s="612">
        <v>674</v>
      </c>
      <c r="B1022" s="613" t="s">
        <v>6565</v>
      </c>
      <c r="C1022" s="655" t="s">
        <v>5335</v>
      </c>
      <c r="D1022" s="612" t="s">
        <v>6564</v>
      </c>
      <c r="E1022" s="614">
        <v>40000000</v>
      </c>
      <c r="F1022" s="621"/>
      <c r="G1022" s="654"/>
    </row>
    <row r="1023" spans="1:7" ht="18" customHeight="1" x14ac:dyDescent="0.25">
      <c r="A1023" s="612">
        <v>675</v>
      </c>
      <c r="B1023" s="613" t="s">
        <v>6566</v>
      </c>
      <c r="C1023" s="655" t="s">
        <v>5335</v>
      </c>
      <c r="D1023" s="612" t="s">
        <v>6564</v>
      </c>
      <c r="E1023" s="614">
        <v>40000000</v>
      </c>
      <c r="F1023" s="621"/>
      <c r="G1023" s="654"/>
    </row>
    <row r="1024" spans="1:7" ht="18" customHeight="1" x14ac:dyDescent="0.25">
      <c r="A1024" s="612">
        <v>676</v>
      </c>
      <c r="B1024" s="613" t="s">
        <v>6567</v>
      </c>
      <c r="C1024" s="655" t="s">
        <v>5335</v>
      </c>
      <c r="D1024" s="612" t="s">
        <v>6564</v>
      </c>
      <c r="E1024" s="614">
        <v>40000000</v>
      </c>
      <c r="F1024" s="621"/>
      <c r="G1024" s="654"/>
    </row>
    <row r="1025" spans="1:7" ht="18" customHeight="1" x14ac:dyDescent="0.25">
      <c r="A1025" s="612">
        <v>677</v>
      </c>
      <c r="B1025" s="613" t="s">
        <v>6568</v>
      </c>
      <c r="C1025" s="655" t="s">
        <v>5335</v>
      </c>
      <c r="D1025" s="612" t="s">
        <v>6564</v>
      </c>
      <c r="E1025" s="614">
        <v>40000000</v>
      </c>
      <c r="F1025" s="621"/>
      <c r="G1025" s="654"/>
    </row>
    <row r="1026" spans="1:7" ht="18" customHeight="1" x14ac:dyDescent="0.25">
      <c r="A1026" s="612">
        <v>678</v>
      </c>
      <c r="B1026" s="613" t="s">
        <v>6569</v>
      </c>
      <c r="C1026" s="655" t="s">
        <v>5335</v>
      </c>
      <c r="D1026" s="612" t="s">
        <v>6564</v>
      </c>
      <c r="E1026" s="614">
        <v>40000000</v>
      </c>
      <c r="F1026" s="621"/>
      <c r="G1026" s="654"/>
    </row>
    <row r="1027" spans="1:7" ht="18" customHeight="1" x14ac:dyDescent="0.25">
      <c r="A1027" s="612">
        <v>679</v>
      </c>
      <c r="B1027" s="613" t="s">
        <v>6570</v>
      </c>
      <c r="C1027" s="655" t="s">
        <v>5335</v>
      </c>
      <c r="D1027" s="612" t="s">
        <v>6564</v>
      </c>
      <c r="E1027" s="614">
        <v>40000000</v>
      </c>
      <c r="F1027" s="621"/>
      <c r="G1027" s="654"/>
    </row>
    <row r="1028" spans="1:7" ht="18" customHeight="1" x14ac:dyDescent="0.25">
      <c r="A1028" s="612">
        <v>680</v>
      </c>
      <c r="B1028" s="613" t="s">
        <v>6571</v>
      </c>
      <c r="C1028" s="655" t="s">
        <v>5335</v>
      </c>
      <c r="D1028" s="612" t="s">
        <v>6564</v>
      </c>
      <c r="E1028" s="614">
        <v>40000000</v>
      </c>
      <c r="F1028" s="621"/>
      <c r="G1028" s="654"/>
    </row>
    <row r="1029" spans="1:7" ht="18" customHeight="1" x14ac:dyDescent="0.25">
      <c r="A1029" s="612">
        <v>681</v>
      </c>
      <c r="B1029" s="613" t="s">
        <v>6572</v>
      </c>
      <c r="C1029" s="655" t="s">
        <v>5335</v>
      </c>
      <c r="D1029" s="612" t="s">
        <v>6564</v>
      </c>
      <c r="E1029" s="614">
        <v>40000000</v>
      </c>
      <c r="F1029" s="621"/>
      <c r="G1029" s="654"/>
    </row>
    <row r="1030" spans="1:7" ht="18" customHeight="1" x14ac:dyDescent="0.25">
      <c r="A1030" s="612">
        <v>682</v>
      </c>
      <c r="B1030" s="613" t="s">
        <v>6573</v>
      </c>
      <c r="C1030" s="606" t="s">
        <v>1957</v>
      </c>
      <c r="D1030" s="612" t="s">
        <v>6564</v>
      </c>
      <c r="E1030" s="614">
        <v>40000000</v>
      </c>
      <c r="F1030" s="621"/>
      <c r="G1030" s="654"/>
    </row>
    <row r="1031" spans="1:7" ht="18" customHeight="1" x14ac:dyDescent="0.25">
      <c r="A1031" s="612">
        <v>683</v>
      </c>
      <c r="B1031" s="613" t="s">
        <v>6574</v>
      </c>
      <c r="C1031" s="606" t="s">
        <v>1957</v>
      </c>
      <c r="D1031" s="612" t="s">
        <v>6564</v>
      </c>
      <c r="E1031" s="614">
        <v>40000000</v>
      </c>
      <c r="F1031" s="621"/>
      <c r="G1031" s="654"/>
    </row>
    <row r="1032" spans="1:7" ht="18" customHeight="1" x14ac:dyDescent="0.25">
      <c r="A1032" s="612">
        <v>684</v>
      </c>
      <c r="B1032" s="613" t="s">
        <v>6575</v>
      </c>
      <c r="C1032" s="655" t="s">
        <v>5335</v>
      </c>
      <c r="D1032" s="612" t="s">
        <v>5601</v>
      </c>
      <c r="E1032" s="614">
        <v>40000000</v>
      </c>
      <c r="F1032" s="621"/>
      <c r="G1032" s="654"/>
    </row>
    <row r="1033" spans="1:7" ht="18" customHeight="1" x14ac:dyDescent="0.25">
      <c r="A1033" s="612">
        <v>685</v>
      </c>
      <c r="B1033" s="613" t="s">
        <v>6576</v>
      </c>
      <c r="C1033" s="655" t="s">
        <v>5335</v>
      </c>
      <c r="D1033" s="612" t="s">
        <v>5601</v>
      </c>
      <c r="E1033" s="614"/>
      <c r="F1033" s="621">
        <v>20000000</v>
      </c>
      <c r="G1033" s="654"/>
    </row>
    <row r="1034" spans="1:7" ht="18" customHeight="1" x14ac:dyDescent="0.25">
      <c r="A1034" s="612">
        <v>686</v>
      </c>
      <c r="B1034" s="613" t="s">
        <v>6577</v>
      </c>
      <c r="C1034" s="655" t="s">
        <v>5335</v>
      </c>
      <c r="D1034" s="612" t="s">
        <v>6578</v>
      </c>
      <c r="E1034" s="614"/>
      <c r="F1034" s="621">
        <v>20000000</v>
      </c>
      <c r="G1034" s="654"/>
    </row>
    <row r="1035" spans="1:7" ht="18" customHeight="1" x14ac:dyDescent="0.25">
      <c r="A1035" s="612">
        <v>687</v>
      </c>
      <c r="B1035" s="613" t="s">
        <v>6579</v>
      </c>
      <c r="C1035" s="655" t="s">
        <v>5335</v>
      </c>
      <c r="D1035" s="612" t="s">
        <v>6578</v>
      </c>
      <c r="E1035" s="614">
        <v>40000000</v>
      </c>
      <c r="F1035" s="621"/>
      <c r="G1035" s="654"/>
    </row>
    <row r="1036" spans="1:7" ht="18" customHeight="1" x14ac:dyDescent="0.25">
      <c r="A1036" s="612">
        <v>688</v>
      </c>
      <c r="B1036" s="613" t="s">
        <v>6580</v>
      </c>
      <c r="C1036" s="606" t="s">
        <v>1957</v>
      </c>
      <c r="D1036" s="612" t="s">
        <v>6578</v>
      </c>
      <c r="E1036" s="614"/>
      <c r="F1036" s="621">
        <v>20000000</v>
      </c>
      <c r="G1036" s="654"/>
    </row>
    <row r="1037" spans="1:7" ht="18" customHeight="1" x14ac:dyDescent="0.25">
      <c r="A1037" s="612">
        <v>689</v>
      </c>
      <c r="B1037" s="613" t="s">
        <v>6581</v>
      </c>
      <c r="C1037" s="606" t="s">
        <v>1922</v>
      </c>
      <c r="D1037" s="612" t="s">
        <v>6578</v>
      </c>
      <c r="E1037" s="614">
        <v>40000000</v>
      </c>
      <c r="F1037" s="621"/>
      <c r="G1037" s="654"/>
    </row>
    <row r="1038" spans="1:7" ht="18" customHeight="1" x14ac:dyDescent="0.25">
      <c r="A1038" s="612">
        <v>690</v>
      </c>
      <c r="B1038" s="613" t="s">
        <v>6582</v>
      </c>
      <c r="C1038" s="655" t="s">
        <v>5335</v>
      </c>
      <c r="D1038" s="612" t="s">
        <v>6583</v>
      </c>
      <c r="E1038" s="614">
        <v>40000000</v>
      </c>
      <c r="F1038" s="621"/>
      <c r="G1038" s="654"/>
    </row>
    <row r="1039" spans="1:7" ht="18" customHeight="1" x14ac:dyDescent="0.25">
      <c r="A1039" s="612">
        <v>691</v>
      </c>
      <c r="B1039" s="613" t="s">
        <v>6584</v>
      </c>
      <c r="C1039" s="655" t="s">
        <v>5335</v>
      </c>
      <c r="D1039" s="612" t="s">
        <v>6583</v>
      </c>
      <c r="E1039" s="614"/>
      <c r="F1039" s="621">
        <v>20000000</v>
      </c>
      <c r="G1039" s="654"/>
    </row>
    <row r="1040" spans="1:7" ht="18" customHeight="1" x14ac:dyDescent="0.25">
      <c r="A1040" s="612">
        <v>692</v>
      </c>
      <c r="B1040" s="613" t="s">
        <v>6585</v>
      </c>
      <c r="C1040" s="655" t="s">
        <v>5335</v>
      </c>
      <c r="D1040" s="612" t="s">
        <v>6583</v>
      </c>
      <c r="E1040" s="614">
        <v>40000000</v>
      </c>
      <c r="F1040" s="621"/>
      <c r="G1040" s="654"/>
    </row>
    <row r="1041" spans="1:7" ht="18" customHeight="1" x14ac:dyDescent="0.25">
      <c r="A1041" s="612">
        <v>693</v>
      </c>
      <c r="B1041" s="613" t="s">
        <v>6586</v>
      </c>
      <c r="C1041" s="655" t="s">
        <v>5335</v>
      </c>
      <c r="D1041" s="612" t="s">
        <v>6583</v>
      </c>
      <c r="E1041" s="614">
        <v>40000000</v>
      </c>
      <c r="F1041" s="621"/>
      <c r="G1041" s="654"/>
    </row>
    <row r="1042" spans="1:7" ht="18" customHeight="1" x14ac:dyDescent="0.25">
      <c r="A1042" s="612">
        <v>694</v>
      </c>
      <c r="B1042" s="613" t="s">
        <v>6587</v>
      </c>
      <c r="C1042" s="655" t="s">
        <v>5335</v>
      </c>
      <c r="D1042" s="612" t="s">
        <v>6583</v>
      </c>
      <c r="E1042" s="614">
        <v>40000000</v>
      </c>
      <c r="F1042" s="621"/>
      <c r="G1042" s="654"/>
    </row>
    <row r="1043" spans="1:7" ht="18" customHeight="1" x14ac:dyDescent="0.25">
      <c r="A1043" s="612">
        <v>695</v>
      </c>
      <c r="B1043" s="613" t="s">
        <v>6588</v>
      </c>
      <c r="C1043" s="655" t="s">
        <v>5335</v>
      </c>
      <c r="D1043" s="612" t="s">
        <v>6589</v>
      </c>
      <c r="E1043" s="614">
        <v>40000000</v>
      </c>
      <c r="F1043" s="621"/>
      <c r="G1043" s="654"/>
    </row>
    <row r="1044" spans="1:7" ht="18" customHeight="1" x14ac:dyDescent="0.25">
      <c r="A1044" s="612">
        <v>696</v>
      </c>
      <c r="B1044" s="613" t="s">
        <v>6590</v>
      </c>
      <c r="C1044" s="655" t="s">
        <v>5335</v>
      </c>
      <c r="D1044" s="612" t="s">
        <v>6589</v>
      </c>
      <c r="E1044" s="614">
        <v>40000000</v>
      </c>
      <c r="F1044" s="621"/>
      <c r="G1044" s="654"/>
    </row>
    <row r="1045" spans="1:7" ht="18" customHeight="1" x14ac:dyDescent="0.25">
      <c r="A1045" s="612">
        <v>697</v>
      </c>
      <c r="B1045" s="613" t="s">
        <v>6591</v>
      </c>
      <c r="C1045" s="655" t="s">
        <v>5335</v>
      </c>
      <c r="D1045" s="612" t="s">
        <v>6589</v>
      </c>
      <c r="E1045" s="614">
        <v>40000000</v>
      </c>
      <c r="F1045" s="621"/>
      <c r="G1045" s="654"/>
    </row>
    <row r="1046" spans="1:7" ht="18" customHeight="1" x14ac:dyDescent="0.25">
      <c r="A1046" s="612">
        <v>698</v>
      </c>
      <c r="B1046" s="613" t="s">
        <v>6592</v>
      </c>
      <c r="C1046" s="655" t="s">
        <v>5335</v>
      </c>
      <c r="D1046" s="612" t="s">
        <v>6589</v>
      </c>
      <c r="E1046" s="614">
        <v>40000000</v>
      </c>
      <c r="F1046" s="621"/>
      <c r="G1046" s="654"/>
    </row>
    <row r="1047" spans="1:7" ht="18" customHeight="1" x14ac:dyDescent="0.25">
      <c r="A1047" s="612">
        <v>699</v>
      </c>
      <c r="B1047" s="613" t="s">
        <v>6593</v>
      </c>
      <c r="C1047" s="606" t="s">
        <v>1924</v>
      </c>
      <c r="D1047" s="612" t="s">
        <v>6594</v>
      </c>
      <c r="E1047" s="614">
        <v>40000000</v>
      </c>
      <c r="F1047" s="621"/>
      <c r="G1047" s="654"/>
    </row>
    <row r="1048" spans="1:7" ht="18" customHeight="1" x14ac:dyDescent="0.25">
      <c r="A1048" s="612">
        <v>700</v>
      </c>
      <c r="B1048" s="613" t="s">
        <v>6595</v>
      </c>
      <c r="C1048" s="655" t="s">
        <v>5335</v>
      </c>
      <c r="D1048" s="612" t="s">
        <v>6594</v>
      </c>
      <c r="E1048" s="614">
        <v>40000000</v>
      </c>
      <c r="F1048" s="621"/>
      <c r="G1048" s="654"/>
    </row>
    <row r="1049" spans="1:7" ht="18" customHeight="1" x14ac:dyDescent="0.25">
      <c r="A1049" s="612">
        <v>701</v>
      </c>
      <c r="B1049" s="613" t="s">
        <v>6596</v>
      </c>
      <c r="C1049" s="655" t="s">
        <v>5335</v>
      </c>
      <c r="D1049" s="612" t="s">
        <v>6594</v>
      </c>
      <c r="E1049" s="614">
        <v>40000000</v>
      </c>
      <c r="F1049" s="621"/>
      <c r="G1049" s="654"/>
    </row>
    <row r="1050" spans="1:7" ht="18" customHeight="1" x14ac:dyDescent="0.25">
      <c r="A1050" s="612">
        <v>702</v>
      </c>
      <c r="B1050" s="613" t="s">
        <v>6597</v>
      </c>
      <c r="C1050" s="655" t="s">
        <v>5335</v>
      </c>
      <c r="D1050" s="612" t="s">
        <v>5600</v>
      </c>
      <c r="E1050" s="614">
        <v>40000000</v>
      </c>
      <c r="F1050" s="621"/>
      <c r="G1050" s="654"/>
    </row>
    <row r="1051" spans="1:7" ht="18" customHeight="1" x14ac:dyDescent="0.25">
      <c r="A1051" s="612">
        <v>703</v>
      </c>
      <c r="B1051" s="613" t="s">
        <v>6598</v>
      </c>
      <c r="C1051" s="655" t="s">
        <v>5335</v>
      </c>
      <c r="D1051" s="612" t="s">
        <v>5600</v>
      </c>
      <c r="E1051" s="614"/>
      <c r="F1051" s="621">
        <v>20000000</v>
      </c>
      <c r="G1051" s="654"/>
    </row>
    <row r="1052" spans="1:7" ht="18" customHeight="1" x14ac:dyDescent="0.25">
      <c r="A1052" s="612">
        <v>704</v>
      </c>
      <c r="B1052" s="613" t="s">
        <v>6599</v>
      </c>
      <c r="C1052" s="655" t="s">
        <v>5335</v>
      </c>
      <c r="D1052" s="612" t="s">
        <v>5600</v>
      </c>
      <c r="E1052" s="614">
        <v>40000000</v>
      </c>
      <c r="F1052" s="621"/>
      <c r="G1052" s="654"/>
    </row>
    <row r="1053" spans="1:7" ht="18" customHeight="1" x14ac:dyDescent="0.25">
      <c r="A1053" s="612">
        <v>705</v>
      </c>
      <c r="B1053" s="613" t="s">
        <v>6600</v>
      </c>
      <c r="C1053" s="606" t="s">
        <v>1922</v>
      </c>
      <c r="D1053" s="612" t="s">
        <v>5600</v>
      </c>
      <c r="E1053" s="614">
        <v>40000000</v>
      </c>
      <c r="F1053" s="621"/>
      <c r="G1053" s="654"/>
    </row>
    <row r="1054" spans="1:7" ht="18" customHeight="1" x14ac:dyDescent="0.25">
      <c r="A1054" s="612">
        <v>706</v>
      </c>
      <c r="B1054" s="613" t="s">
        <v>6601</v>
      </c>
      <c r="C1054" s="655" t="s">
        <v>5335</v>
      </c>
      <c r="D1054" s="612" t="s">
        <v>5600</v>
      </c>
      <c r="E1054" s="614">
        <v>40000000</v>
      </c>
      <c r="F1054" s="621"/>
      <c r="G1054" s="654"/>
    </row>
    <row r="1055" spans="1:7" ht="18" customHeight="1" x14ac:dyDescent="0.25">
      <c r="A1055" s="612">
        <v>707</v>
      </c>
      <c r="B1055" s="613" t="s">
        <v>6602</v>
      </c>
      <c r="C1055" s="606" t="s">
        <v>1957</v>
      </c>
      <c r="D1055" s="612" t="s">
        <v>6603</v>
      </c>
      <c r="E1055" s="614">
        <v>40000000</v>
      </c>
      <c r="F1055" s="621"/>
      <c r="G1055" s="654"/>
    </row>
    <row r="1056" spans="1:7" ht="18" customHeight="1" x14ac:dyDescent="0.25">
      <c r="A1056" s="612">
        <v>708</v>
      </c>
      <c r="B1056" s="613" t="s">
        <v>6604</v>
      </c>
      <c r="C1056" s="655" t="s">
        <v>5335</v>
      </c>
      <c r="D1056" s="612" t="s">
        <v>6603</v>
      </c>
      <c r="E1056" s="614"/>
      <c r="F1056" s="621">
        <v>20000000</v>
      </c>
      <c r="G1056" s="654"/>
    </row>
    <row r="1057" spans="1:7" ht="18" customHeight="1" x14ac:dyDescent="0.25">
      <c r="A1057" s="612">
        <v>709</v>
      </c>
      <c r="B1057" s="613" t="s">
        <v>6605</v>
      </c>
      <c r="C1057" s="655" t="s">
        <v>5335</v>
      </c>
      <c r="D1057" s="612" t="s">
        <v>6606</v>
      </c>
      <c r="E1057" s="614">
        <v>40000000</v>
      </c>
      <c r="F1057" s="621"/>
      <c r="G1057" s="654"/>
    </row>
    <row r="1058" spans="1:7" ht="18" customHeight="1" x14ac:dyDescent="0.25">
      <c r="A1058" s="612">
        <v>710</v>
      </c>
      <c r="B1058" s="613" t="s">
        <v>6607</v>
      </c>
      <c r="C1058" s="655" t="s">
        <v>5335</v>
      </c>
      <c r="D1058" s="612" t="s">
        <v>6606</v>
      </c>
      <c r="E1058" s="614">
        <v>40000000</v>
      </c>
      <c r="F1058" s="621"/>
      <c r="G1058" s="654"/>
    </row>
    <row r="1059" spans="1:7" ht="18" customHeight="1" x14ac:dyDescent="0.25">
      <c r="A1059" s="612">
        <v>711</v>
      </c>
      <c r="B1059" s="613" t="s">
        <v>6608</v>
      </c>
      <c r="C1059" s="655" t="s">
        <v>5335</v>
      </c>
      <c r="D1059" s="612" t="s">
        <v>6606</v>
      </c>
      <c r="E1059" s="614">
        <v>40000000</v>
      </c>
      <c r="F1059" s="621"/>
      <c r="G1059" s="654"/>
    </row>
    <row r="1060" spans="1:7" ht="18" customHeight="1" x14ac:dyDescent="0.25">
      <c r="A1060" s="612">
        <v>712</v>
      </c>
      <c r="B1060" s="613" t="s">
        <v>6609</v>
      </c>
      <c r="C1060" s="606" t="s">
        <v>5742</v>
      </c>
      <c r="D1060" s="612" t="s">
        <v>4639</v>
      </c>
      <c r="E1060" s="614"/>
      <c r="F1060" s="621">
        <v>20000000</v>
      </c>
      <c r="G1060" s="654"/>
    </row>
    <row r="1061" spans="1:7" ht="18" customHeight="1" x14ac:dyDescent="0.25">
      <c r="A1061" s="612">
        <v>713</v>
      </c>
      <c r="B1061" s="613" t="s">
        <v>6610</v>
      </c>
      <c r="C1061" s="606" t="s">
        <v>5742</v>
      </c>
      <c r="D1061" s="612" t="s">
        <v>4639</v>
      </c>
      <c r="E1061" s="614">
        <v>40000000</v>
      </c>
      <c r="F1061" s="621"/>
      <c r="G1061" s="654"/>
    </row>
    <row r="1062" spans="1:7" ht="18" customHeight="1" x14ac:dyDescent="0.25">
      <c r="A1062" s="612">
        <v>714</v>
      </c>
      <c r="B1062" s="613" t="s">
        <v>4827</v>
      </c>
      <c r="C1062" s="655" t="s">
        <v>5335</v>
      </c>
      <c r="D1062" s="612" t="s">
        <v>6578</v>
      </c>
      <c r="E1062" s="614"/>
      <c r="F1062" s="628">
        <v>20000000</v>
      </c>
      <c r="G1062" s="654"/>
    </row>
    <row r="1063" spans="1:7" ht="18" customHeight="1" x14ac:dyDescent="0.25">
      <c r="A1063" s="612">
        <v>715</v>
      </c>
      <c r="B1063" s="613" t="s">
        <v>6611</v>
      </c>
      <c r="C1063" s="655" t="s">
        <v>5335</v>
      </c>
      <c r="D1063" s="612" t="s">
        <v>6594</v>
      </c>
      <c r="E1063" s="614"/>
      <c r="F1063" s="628">
        <v>20000000</v>
      </c>
      <c r="G1063" s="654"/>
    </row>
    <row r="1064" spans="1:7" ht="18" customHeight="1" x14ac:dyDescent="0.25">
      <c r="A1064" s="612">
        <v>716</v>
      </c>
      <c r="B1064" s="613" t="s">
        <v>6612</v>
      </c>
      <c r="C1064" s="655" t="s">
        <v>5335</v>
      </c>
      <c r="D1064" s="612" t="s">
        <v>6606</v>
      </c>
      <c r="E1064" s="614"/>
      <c r="F1064" s="628">
        <v>20000000</v>
      </c>
      <c r="G1064" s="654"/>
    </row>
    <row r="1065" spans="1:7" ht="18" customHeight="1" x14ac:dyDescent="0.25">
      <c r="A1065" s="612">
        <v>717</v>
      </c>
      <c r="B1065" s="613" t="s">
        <v>6613</v>
      </c>
      <c r="C1065" s="655" t="s">
        <v>5335</v>
      </c>
      <c r="D1065" s="612" t="s">
        <v>6606</v>
      </c>
      <c r="E1065" s="614"/>
      <c r="F1065" s="628">
        <v>20000000</v>
      </c>
      <c r="G1065" s="654"/>
    </row>
    <row r="1066" spans="1:7" ht="18" customHeight="1" x14ac:dyDescent="0.25">
      <c r="A1066" s="612">
        <v>718</v>
      </c>
      <c r="B1066" s="613" t="s">
        <v>6614</v>
      </c>
      <c r="C1066" s="655" t="s">
        <v>5335</v>
      </c>
      <c r="D1066" s="612" t="s">
        <v>6606</v>
      </c>
      <c r="E1066" s="614"/>
      <c r="F1066" s="628">
        <v>20000000</v>
      </c>
      <c r="G1066" s="658" t="s">
        <v>1914</v>
      </c>
    </row>
    <row r="1067" spans="1:7" ht="18" customHeight="1" x14ac:dyDescent="0.25">
      <c r="A1067" s="612">
        <v>719</v>
      </c>
      <c r="B1067" s="641" t="s">
        <v>6615</v>
      </c>
      <c r="C1067" s="606" t="s">
        <v>1922</v>
      </c>
      <c r="D1067" s="612" t="s">
        <v>6557</v>
      </c>
      <c r="E1067" s="614">
        <v>40000000</v>
      </c>
      <c r="F1067" s="628"/>
      <c r="G1067" s="658" t="s">
        <v>1914</v>
      </c>
    </row>
    <row r="1068" spans="1:7" ht="18" customHeight="1" x14ac:dyDescent="0.25">
      <c r="A1068" s="612">
        <v>720</v>
      </c>
      <c r="B1068" s="634" t="s">
        <v>6616</v>
      </c>
      <c r="C1068" s="655" t="s">
        <v>5335</v>
      </c>
      <c r="D1068" s="612" t="s">
        <v>6442</v>
      </c>
      <c r="E1068" s="667"/>
      <c r="F1068" s="628">
        <v>20000000</v>
      </c>
      <c r="G1068" s="654"/>
    </row>
    <row r="1069" spans="1:7" ht="18" customHeight="1" x14ac:dyDescent="0.25">
      <c r="A1069" s="604" t="s">
        <v>1358</v>
      </c>
      <c r="B1069" s="629" t="s">
        <v>5609</v>
      </c>
      <c r="C1069" s="604"/>
      <c r="D1069" s="604"/>
      <c r="E1069" s="616">
        <f>SUM(E1070:E1107)</f>
        <v>1440000000</v>
      </c>
      <c r="F1069" s="607">
        <f>SUM(F1070:F1107)</f>
        <v>40000000</v>
      </c>
      <c r="G1069" s="653"/>
    </row>
    <row r="1070" spans="1:7" ht="18" customHeight="1" x14ac:dyDescent="0.25">
      <c r="A1070" s="612">
        <v>721</v>
      </c>
      <c r="B1070" s="613" t="s">
        <v>6617</v>
      </c>
      <c r="C1070" s="675" t="s">
        <v>1922</v>
      </c>
      <c r="D1070" s="606" t="s">
        <v>6618</v>
      </c>
      <c r="E1070" s="614">
        <v>40000000</v>
      </c>
      <c r="F1070" s="621"/>
      <c r="G1070" s="654"/>
    </row>
    <row r="1071" spans="1:7" ht="18" customHeight="1" x14ac:dyDescent="0.25">
      <c r="A1071" s="612">
        <v>722</v>
      </c>
      <c r="B1071" s="613" t="s">
        <v>6619</v>
      </c>
      <c r="C1071" s="606" t="s">
        <v>1957</v>
      </c>
      <c r="D1071" s="606" t="s">
        <v>6620</v>
      </c>
      <c r="E1071" s="614">
        <v>40000000</v>
      </c>
      <c r="F1071" s="621"/>
      <c r="G1071" s="654"/>
    </row>
    <row r="1072" spans="1:7" ht="18" customHeight="1" x14ac:dyDescent="0.25">
      <c r="A1072" s="612">
        <v>723</v>
      </c>
      <c r="B1072" s="613" t="s">
        <v>6621</v>
      </c>
      <c r="C1072" s="606" t="s">
        <v>1957</v>
      </c>
      <c r="D1072" s="606" t="s">
        <v>6620</v>
      </c>
      <c r="E1072" s="614">
        <v>40000000</v>
      </c>
      <c r="F1072" s="621"/>
      <c r="G1072" s="654"/>
    </row>
    <row r="1073" spans="1:7" ht="18" customHeight="1" x14ac:dyDescent="0.25">
      <c r="A1073" s="612">
        <v>724</v>
      </c>
      <c r="B1073" s="613" t="s">
        <v>6622</v>
      </c>
      <c r="C1073" s="606" t="s">
        <v>1957</v>
      </c>
      <c r="D1073" s="606" t="s">
        <v>6623</v>
      </c>
      <c r="E1073" s="614">
        <v>40000000</v>
      </c>
      <c r="F1073" s="621"/>
      <c r="G1073" s="654"/>
    </row>
    <row r="1074" spans="1:7" ht="18" customHeight="1" x14ac:dyDescent="0.25">
      <c r="A1074" s="612">
        <v>725</v>
      </c>
      <c r="B1074" s="613" t="s">
        <v>6624</v>
      </c>
      <c r="C1074" s="606" t="s">
        <v>1957</v>
      </c>
      <c r="D1074" s="606" t="s">
        <v>6623</v>
      </c>
      <c r="E1074" s="614">
        <v>40000000</v>
      </c>
      <c r="F1074" s="621"/>
      <c r="G1074" s="654"/>
    </row>
    <row r="1075" spans="1:7" ht="18" customHeight="1" x14ac:dyDescent="0.25">
      <c r="A1075" s="612">
        <v>726</v>
      </c>
      <c r="B1075" s="613" t="s">
        <v>6625</v>
      </c>
      <c r="C1075" s="655" t="s">
        <v>5335</v>
      </c>
      <c r="D1075" s="606" t="s">
        <v>6626</v>
      </c>
      <c r="E1075" s="614"/>
      <c r="F1075" s="614">
        <v>20000000</v>
      </c>
      <c r="G1075" s="654"/>
    </row>
    <row r="1076" spans="1:7" ht="18" customHeight="1" x14ac:dyDescent="0.25">
      <c r="A1076" s="612">
        <v>727</v>
      </c>
      <c r="B1076" s="613" t="s">
        <v>6627</v>
      </c>
      <c r="C1076" s="655" t="s">
        <v>5335</v>
      </c>
      <c r="D1076" s="606" t="s">
        <v>6626</v>
      </c>
      <c r="E1076" s="614">
        <v>40000000</v>
      </c>
      <c r="F1076" s="621"/>
      <c r="G1076" s="654"/>
    </row>
    <row r="1077" spans="1:7" ht="18" customHeight="1" x14ac:dyDescent="0.25">
      <c r="A1077" s="612">
        <v>728</v>
      </c>
      <c r="B1077" s="613" t="s">
        <v>6628</v>
      </c>
      <c r="C1077" s="606" t="s">
        <v>1957</v>
      </c>
      <c r="D1077" s="606" t="s">
        <v>5629</v>
      </c>
      <c r="E1077" s="614">
        <v>40000000</v>
      </c>
      <c r="F1077" s="621"/>
      <c r="G1077" s="654"/>
    </row>
    <row r="1078" spans="1:7" ht="18" customHeight="1" x14ac:dyDescent="0.25">
      <c r="A1078" s="612">
        <v>729</v>
      </c>
      <c r="B1078" s="613" t="s">
        <v>6629</v>
      </c>
      <c r="C1078" s="655" t="s">
        <v>5335</v>
      </c>
      <c r="D1078" s="606" t="s">
        <v>6630</v>
      </c>
      <c r="E1078" s="614">
        <v>40000000</v>
      </c>
      <c r="F1078" s="621"/>
      <c r="G1078" s="654"/>
    </row>
    <row r="1079" spans="1:7" ht="18" customHeight="1" x14ac:dyDescent="0.25">
      <c r="A1079" s="612">
        <v>730</v>
      </c>
      <c r="B1079" s="613" t="s">
        <v>6631</v>
      </c>
      <c r="C1079" s="655" t="s">
        <v>5335</v>
      </c>
      <c r="D1079" s="606" t="s">
        <v>5618</v>
      </c>
      <c r="E1079" s="614">
        <v>40000000</v>
      </c>
      <c r="F1079" s="614"/>
      <c r="G1079" s="654"/>
    </row>
    <row r="1080" spans="1:7" ht="18" customHeight="1" x14ac:dyDescent="0.25">
      <c r="A1080" s="612">
        <v>731</v>
      </c>
      <c r="B1080" s="613" t="s">
        <v>6632</v>
      </c>
      <c r="C1080" s="655" t="s">
        <v>5335</v>
      </c>
      <c r="D1080" s="606" t="s">
        <v>5622</v>
      </c>
      <c r="E1080" s="614">
        <v>40000000</v>
      </c>
      <c r="F1080" s="621"/>
      <c r="G1080" s="654"/>
    </row>
    <row r="1081" spans="1:7" ht="18" customHeight="1" x14ac:dyDescent="0.25">
      <c r="A1081" s="612">
        <v>732</v>
      </c>
      <c r="B1081" s="613" t="s">
        <v>6633</v>
      </c>
      <c r="C1081" s="655" t="s">
        <v>5335</v>
      </c>
      <c r="D1081" s="606" t="s">
        <v>5618</v>
      </c>
      <c r="E1081" s="614">
        <v>40000000</v>
      </c>
      <c r="F1081" s="614"/>
      <c r="G1081" s="654"/>
    </row>
    <row r="1082" spans="1:7" ht="18" customHeight="1" x14ac:dyDescent="0.25">
      <c r="A1082" s="612">
        <v>733</v>
      </c>
      <c r="B1082" s="613" t="s">
        <v>6634</v>
      </c>
      <c r="C1082" s="655" t="s">
        <v>5335</v>
      </c>
      <c r="D1082" s="606" t="s">
        <v>5622</v>
      </c>
      <c r="E1082" s="614">
        <v>40000000</v>
      </c>
      <c r="F1082" s="614"/>
      <c r="G1082" s="654"/>
    </row>
    <row r="1083" spans="1:7" ht="18" customHeight="1" x14ac:dyDescent="0.25">
      <c r="A1083" s="612">
        <v>734</v>
      </c>
      <c r="B1083" s="613" t="s">
        <v>6635</v>
      </c>
      <c r="C1083" s="655" t="s">
        <v>5335</v>
      </c>
      <c r="D1083" s="606" t="s">
        <v>6636</v>
      </c>
      <c r="E1083" s="614"/>
      <c r="F1083" s="614">
        <v>20000000</v>
      </c>
      <c r="G1083" s="654"/>
    </row>
    <row r="1084" spans="1:7" ht="18" customHeight="1" x14ac:dyDescent="0.25">
      <c r="A1084" s="612">
        <v>735</v>
      </c>
      <c r="B1084" s="641" t="s">
        <v>6637</v>
      </c>
      <c r="C1084" s="655" t="s">
        <v>5335</v>
      </c>
      <c r="D1084" s="676" t="s">
        <v>6638</v>
      </c>
      <c r="E1084" s="614">
        <v>40000000</v>
      </c>
      <c r="F1084" s="614"/>
      <c r="G1084" s="654"/>
    </row>
    <row r="1085" spans="1:7" ht="18" customHeight="1" x14ac:dyDescent="0.25">
      <c r="A1085" s="612">
        <v>736</v>
      </c>
      <c r="B1085" s="613" t="s">
        <v>6639</v>
      </c>
      <c r="C1085" s="655" t="s">
        <v>5335</v>
      </c>
      <c r="D1085" s="606" t="s">
        <v>5636</v>
      </c>
      <c r="E1085" s="614">
        <v>40000000</v>
      </c>
      <c r="F1085" s="614"/>
      <c r="G1085" s="654"/>
    </row>
    <row r="1086" spans="1:7" ht="18" customHeight="1" x14ac:dyDescent="0.25">
      <c r="A1086" s="612">
        <v>737</v>
      </c>
      <c r="B1086" s="613" t="s">
        <v>6640</v>
      </c>
      <c r="C1086" s="655" t="s">
        <v>5335</v>
      </c>
      <c r="D1086" s="606" t="s">
        <v>5636</v>
      </c>
      <c r="E1086" s="614">
        <v>40000000</v>
      </c>
      <c r="F1086" s="614"/>
      <c r="G1086" s="654"/>
    </row>
    <row r="1087" spans="1:7" ht="18" customHeight="1" x14ac:dyDescent="0.25">
      <c r="A1087" s="612">
        <v>738</v>
      </c>
      <c r="B1087" s="613" t="s">
        <v>6641</v>
      </c>
      <c r="C1087" s="655" t="s">
        <v>5335</v>
      </c>
      <c r="D1087" s="606" t="s">
        <v>5636</v>
      </c>
      <c r="E1087" s="614">
        <v>40000000</v>
      </c>
      <c r="F1087" s="614"/>
      <c r="G1087" s="654"/>
    </row>
    <row r="1088" spans="1:7" ht="18" customHeight="1" x14ac:dyDescent="0.25">
      <c r="A1088" s="612">
        <v>739</v>
      </c>
      <c r="B1088" s="613" t="s">
        <v>6642</v>
      </c>
      <c r="C1088" s="655" t="s">
        <v>5335</v>
      </c>
      <c r="D1088" s="606" t="s">
        <v>5636</v>
      </c>
      <c r="E1088" s="614">
        <v>40000000</v>
      </c>
      <c r="F1088" s="614"/>
      <c r="G1088" s="654"/>
    </row>
    <row r="1089" spans="1:7" ht="18" customHeight="1" x14ac:dyDescent="0.25">
      <c r="A1089" s="612">
        <v>740</v>
      </c>
      <c r="B1089" s="613" t="s">
        <v>6643</v>
      </c>
      <c r="C1089" s="655" t="s">
        <v>5335</v>
      </c>
      <c r="D1089" s="606" t="s">
        <v>5616</v>
      </c>
      <c r="E1089" s="614">
        <v>40000000</v>
      </c>
      <c r="F1089" s="614"/>
      <c r="G1089" s="654"/>
    </row>
    <row r="1090" spans="1:7" ht="18" customHeight="1" x14ac:dyDescent="0.25">
      <c r="A1090" s="612">
        <v>741</v>
      </c>
      <c r="B1090" s="613" t="s">
        <v>6644</v>
      </c>
      <c r="C1090" s="655" t="s">
        <v>5335</v>
      </c>
      <c r="D1090" s="606" t="s">
        <v>5618</v>
      </c>
      <c r="E1090" s="614">
        <v>40000000</v>
      </c>
      <c r="F1090" s="614"/>
      <c r="G1090" s="654"/>
    </row>
    <row r="1091" spans="1:7" ht="18" customHeight="1" x14ac:dyDescent="0.25">
      <c r="A1091" s="612">
        <v>742</v>
      </c>
      <c r="B1091" s="613" t="s">
        <v>6645</v>
      </c>
      <c r="C1091" s="655" t="s">
        <v>5335</v>
      </c>
      <c r="D1091" s="606" t="s">
        <v>5616</v>
      </c>
      <c r="E1091" s="614">
        <v>40000000</v>
      </c>
      <c r="F1091" s="614"/>
      <c r="G1091" s="654"/>
    </row>
    <row r="1092" spans="1:7" ht="18" customHeight="1" x14ac:dyDescent="0.25">
      <c r="A1092" s="612">
        <v>743</v>
      </c>
      <c r="B1092" s="613" t="s">
        <v>6646</v>
      </c>
      <c r="C1092" s="606" t="s">
        <v>1957</v>
      </c>
      <c r="D1092" s="606" t="s">
        <v>5631</v>
      </c>
      <c r="E1092" s="614">
        <v>40000000</v>
      </c>
      <c r="F1092" s="614"/>
      <c r="G1092" s="677" t="s">
        <v>1914</v>
      </c>
    </row>
    <row r="1093" spans="1:7" ht="18" customHeight="1" x14ac:dyDescent="0.25">
      <c r="A1093" s="612">
        <v>744</v>
      </c>
      <c r="B1093" s="613" t="s">
        <v>6647</v>
      </c>
      <c r="C1093" s="655" t="s">
        <v>5335</v>
      </c>
      <c r="D1093" s="606" t="s">
        <v>5624</v>
      </c>
      <c r="E1093" s="614">
        <v>40000000</v>
      </c>
      <c r="F1093" s="614"/>
      <c r="G1093" s="654"/>
    </row>
    <row r="1094" spans="1:7" ht="18" customHeight="1" x14ac:dyDescent="0.25">
      <c r="A1094" s="612">
        <v>745</v>
      </c>
      <c r="B1094" s="613" t="s">
        <v>6648</v>
      </c>
      <c r="C1094" s="655" t="s">
        <v>5335</v>
      </c>
      <c r="D1094" s="606" t="s">
        <v>5624</v>
      </c>
      <c r="E1094" s="614">
        <v>40000000</v>
      </c>
      <c r="F1094" s="614"/>
      <c r="G1094" s="654"/>
    </row>
    <row r="1095" spans="1:7" ht="18" customHeight="1" x14ac:dyDescent="0.25">
      <c r="A1095" s="612">
        <v>746</v>
      </c>
      <c r="B1095" s="613" t="s">
        <v>6649</v>
      </c>
      <c r="C1095" s="655" t="s">
        <v>5335</v>
      </c>
      <c r="D1095" s="606" t="s">
        <v>5624</v>
      </c>
      <c r="E1095" s="614">
        <v>40000000</v>
      </c>
      <c r="F1095" s="614"/>
      <c r="G1095" s="654"/>
    </row>
    <row r="1096" spans="1:7" ht="18" customHeight="1" x14ac:dyDescent="0.25">
      <c r="A1096" s="612">
        <v>747</v>
      </c>
      <c r="B1096" s="613" t="s">
        <v>6247</v>
      </c>
      <c r="C1096" s="655" t="s">
        <v>5335</v>
      </c>
      <c r="D1096" s="606" t="s">
        <v>6650</v>
      </c>
      <c r="E1096" s="614">
        <v>40000000</v>
      </c>
      <c r="F1096" s="614"/>
      <c r="G1096" s="654"/>
    </row>
    <row r="1097" spans="1:7" ht="18" customHeight="1" x14ac:dyDescent="0.25">
      <c r="A1097" s="612">
        <v>748</v>
      </c>
      <c r="B1097" s="613" t="s">
        <v>6651</v>
      </c>
      <c r="C1097" s="655" t="s">
        <v>5335</v>
      </c>
      <c r="D1097" s="606" t="s">
        <v>5624</v>
      </c>
      <c r="E1097" s="614">
        <v>40000000</v>
      </c>
      <c r="F1097" s="614"/>
      <c r="G1097" s="654"/>
    </row>
    <row r="1098" spans="1:7" ht="18" customHeight="1" x14ac:dyDescent="0.25">
      <c r="A1098" s="612">
        <v>749</v>
      </c>
      <c r="B1098" s="613" t="s">
        <v>6652</v>
      </c>
      <c r="C1098" s="606" t="s">
        <v>1957</v>
      </c>
      <c r="D1098" s="606" t="s">
        <v>5626</v>
      </c>
      <c r="E1098" s="614">
        <v>40000000</v>
      </c>
      <c r="F1098" s="614"/>
      <c r="G1098" s="654"/>
    </row>
    <row r="1099" spans="1:7" ht="18" customHeight="1" x14ac:dyDescent="0.25">
      <c r="A1099" s="612">
        <v>750</v>
      </c>
      <c r="B1099" s="613" t="s">
        <v>6653</v>
      </c>
      <c r="C1099" s="655" t="s">
        <v>5335</v>
      </c>
      <c r="D1099" s="606" t="s">
        <v>5626</v>
      </c>
      <c r="E1099" s="614">
        <v>40000000</v>
      </c>
      <c r="F1099" s="614"/>
      <c r="G1099" s="654"/>
    </row>
    <row r="1100" spans="1:7" ht="18" customHeight="1" x14ac:dyDescent="0.25">
      <c r="A1100" s="612">
        <v>751</v>
      </c>
      <c r="B1100" s="641" t="s">
        <v>758</v>
      </c>
      <c r="C1100" s="655" t="s">
        <v>5335</v>
      </c>
      <c r="D1100" s="606" t="s">
        <v>6636</v>
      </c>
      <c r="E1100" s="614">
        <v>40000000</v>
      </c>
      <c r="F1100" s="669"/>
      <c r="G1100" s="654"/>
    </row>
    <row r="1101" spans="1:7" ht="18" customHeight="1" x14ac:dyDescent="0.25">
      <c r="A1101" s="612">
        <v>752</v>
      </c>
      <c r="B1101" s="641" t="s">
        <v>6654</v>
      </c>
      <c r="C1101" s="655" t="s">
        <v>5335</v>
      </c>
      <c r="D1101" s="606" t="s">
        <v>5636</v>
      </c>
      <c r="E1101" s="614">
        <v>40000000</v>
      </c>
      <c r="F1101" s="669"/>
      <c r="G1101" s="654"/>
    </row>
    <row r="1102" spans="1:7" ht="18" customHeight="1" x14ac:dyDescent="0.25">
      <c r="A1102" s="612">
        <v>753</v>
      </c>
      <c r="B1102" s="641" t="s">
        <v>6655</v>
      </c>
      <c r="C1102" s="606" t="s">
        <v>1957</v>
      </c>
      <c r="D1102" s="606" t="s">
        <v>5631</v>
      </c>
      <c r="E1102" s="614">
        <v>40000000</v>
      </c>
      <c r="F1102" s="669"/>
      <c r="G1102" s="654"/>
    </row>
    <row r="1103" spans="1:7" ht="18" customHeight="1" x14ac:dyDescent="0.25">
      <c r="A1103" s="612">
        <v>754</v>
      </c>
      <c r="B1103" s="634" t="s">
        <v>6656</v>
      </c>
      <c r="C1103" s="655" t="s">
        <v>5335</v>
      </c>
      <c r="D1103" s="606" t="s">
        <v>6657</v>
      </c>
      <c r="E1103" s="672">
        <v>40000000</v>
      </c>
      <c r="F1103" s="660"/>
      <c r="G1103" s="654"/>
    </row>
    <row r="1104" spans="1:7" ht="18" customHeight="1" x14ac:dyDescent="0.25">
      <c r="A1104" s="612">
        <v>755</v>
      </c>
      <c r="B1104" s="634" t="s">
        <v>6658</v>
      </c>
      <c r="C1104" s="606" t="s">
        <v>1957</v>
      </c>
      <c r="D1104" s="606" t="s">
        <v>5618</v>
      </c>
      <c r="E1104" s="672">
        <v>40000000</v>
      </c>
      <c r="F1104" s="660"/>
      <c r="G1104" s="650" t="s">
        <v>1914</v>
      </c>
    </row>
    <row r="1105" spans="1:7" ht="18" customHeight="1" x14ac:dyDescent="0.25">
      <c r="A1105" s="612">
        <v>756</v>
      </c>
      <c r="B1105" s="634" t="s">
        <v>6659</v>
      </c>
      <c r="C1105" s="655" t="s">
        <v>5335</v>
      </c>
      <c r="D1105" s="606" t="s">
        <v>5624</v>
      </c>
      <c r="E1105" s="672">
        <v>40000000</v>
      </c>
      <c r="F1105" s="660"/>
      <c r="G1105" s="654"/>
    </row>
    <row r="1106" spans="1:7" ht="18" customHeight="1" x14ac:dyDescent="0.25">
      <c r="A1106" s="612">
        <v>757</v>
      </c>
      <c r="B1106" s="634" t="s">
        <v>6660</v>
      </c>
      <c r="C1106" s="655" t="s">
        <v>5335</v>
      </c>
      <c r="D1106" s="606" t="s">
        <v>5626</v>
      </c>
      <c r="E1106" s="614">
        <v>40000000</v>
      </c>
      <c r="F1106" s="614"/>
      <c r="G1106" s="654"/>
    </row>
    <row r="1107" spans="1:7" ht="18" customHeight="1" x14ac:dyDescent="0.25">
      <c r="A1107" s="612">
        <v>758</v>
      </c>
      <c r="B1107" s="634" t="s">
        <v>6661</v>
      </c>
      <c r="C1107" s="655" t="s">
        <v>5335</v>
      </c>
      <c r="D1107" s="606" t="s">
        <v>5626</v>
      </c>
      <c r="E1107" s="672">
        <v>40000000</v>
      </c>
      <c r="F1107" s="660"/>
      <c r="G1107" s="654"/>
    </row>
    <row r="1108" spans="1:7" ht="18" customHeight="1" x14ac:dyDescent="0.25">
      <c r="A1108" s="638" t="s">
        <v>1360</v>
      </c>
      <c r="B1108" s="643" t="s">
        <v>5651</v>
      </c>
      <c r="C1108" s="606"/>
      <c r="D1108" s="640"/>
      <c r="E1108" s="644">
        <f>SUM(E1109:E1142)</f>
        <v>960000000</v>
      </c>
      <c r="F1108" s="644">
        <f>SUM(F1109:F1142)</f>
        <v>200000000</v>
      </c>
      <c r="G1108" s="678"/>
    </row>
    <row r="1109" spans="1:7" ht="18" customHeight="1" x14ac:dyDescent="0.25">
      <c r="A1109" s="612">
        <v>759</v>
      </c>
      <c r="B1109" s="634" t="s">
        <v>6662</v>
      </c>
      <c r="C1109" s="606" t="s">
        <v>1957</v>
      </c>
      <c r="D1109" s="606" t="s">
        <v>6663</v>
      </c>
      <c r="E1109" s="614">
        <v>40000000</v>
      </c>
      <c r="F1109" s="614"/>
      <c r="G1109" s="654"/>
    </row>
    <row r="1110" spans="1:7" ht="18" customHeight="1" x14ac:dyDescent="0.25">
      <c r="A1110" s="612">
        <v>760</v>
      </c>
      <c r="B1110" s="634" t="s">
        <v>6664</v>
      </c>
      <c r="C1110" s="606" t="s">
        <v>1924</v>
      </c>
      <c r="D1110" s="606" t="s">
        <v>6663</v>
      </c>
      <c r="E1110" s="614"/>
      <c r="F1110" s="614">
        <v>20000000</v>
      </c>
      <c r="G1110" s="654"/>
    </row>
    <row r="1111" spans="1:7" ht="18" customHeight="1" x14ac:dyDescent="0.25">
      <c r="A1111" s="612">
        <v>761</v>
      </c>
      <c r="B1111" s="634" t="s">
        <v>5537</v>
      </c>
      <c r="C1111" s="655" t="s">
        <v>5335</v>
      </c>
      <c r="D1111" s="606" t="s">
        <v>6663</v>
      </c>
      <c r="E1111" s="614">
        <v>40000000</v>
      </c>
      <c r="F1111" s="614"/>
      <c r="G1111" s="654"/>
    </row>
    <row r="1112" spans="1:7" ht="18" customHeight="1" x14ac:dyDescent="0.25">
      <c r="A1112" s="612">
        <v>762</v>
      </c>
      <c r="B1112" s="634" t="s">
        <v>6665</v>
      </c>
      <c r="C1112" s="655" t="s">
        <v>5335</v>
      </c>
      <c r="D1112" s="606" t="s">
        <v>6663</v>
      </c>
      <c r="E1112" s="614">
        <v>40000000</v>
      </c>
      <c r="F1112" s="614"/>
      <c r="G1112" s="654"/>
    </row>
    <row r="1113" spans="1:7" ht="18" customHeight="1" x14ac:dyDescent="0.25">
      <c r="A1113" s="612">
        <v>763</v>
      </c>
      <c r="B1113" s="634" t="s">
        <v>6666</v>
      </c>
      <c r="C1113" s="655" t="s">
        <v>5335</v>
      </c>
      <c r="D1113" s="606" t="s">
        <v>6667</v>
      </c>
      <c r="E1113" s="614">
        <v>40000000</v>
      </c>
      <c r="F1113" s="614"/>
      <c r="G1113" s="654"/>
    </row>
    <row r="1114" spans="1:7" ht="18" customHeight="1" x14ac:dyDescent="0.25">
      <c r="A1114" s="612">
        <v>764</v>
      </c>
      <c r="B1114" s="634" t="s">
        <v>6668</v>
      </c>
      <c r="C1114" s="655" t="s">
        <v>5335</v>
      </c>
      <c r="D1114" s="606" t="s">
        <v>6669</v>
      </c>
      <c r="E1114" s="614">
        <v>40000000</v>
      </c>
      <c r="F1114" s="614"/>
      <c r="G1114" s="654"/>
    </row>
    <row r="1115" spans="1:7" ht="18" customHeight="1" x14ac:dyDescent="0.25">
      <c r="A1115" s="612">
        <v>765</v>
      </c>
      <c r="B1115" s="634" t="s">
        <v>6670</v>
      </c>
      <c r="C1115" s="655" t="s">
        <v>5335</v>
      </c>
      <c r="D1115" s="606" t="s">
        <v>6669</v>
      </c>
      <c r="E1115" s="614"/>
      <c r="F1115" s="614">
        <v>20000000</v>
      </c>
      <c r="G1115" s="654"/>
    </row>
    <row r="1116" spans="1:7" ht="18" customHeight="1" x14ac:dyDescent="0.25">
      <c r="A1116" s="612">
        <v>766</v>
      </c>
      <c r="B1116" s="634" t="s">
        <v>6671</v>
      </c>
      <c r="C1116" s="655" t="s">
        <v>5335</v>
      </c>
      <c r="D1116" s="606" t="s">
        <v>6672</v>
      </c>
      <c r="E1116" s="614">
        <v>40000000</v>
      </c>
      <c r="F1116" s="614"/>
      <c r="G1116" s="654"/>
    </row>
    <row r="1117" spans="1:7" ht="18" customHeight="1" x14ac:dyDescent="0.25">
      <c r="A1117" s="612">
        <v>767</v>
      </c>
      <c r="B1117" s="634" t="s">
        <v>6673</v>
      </c>
      <c r="C1117" s="606" t="s">
        <v>1924</v>
      </c>
      <c r="D1117" s="606" t="s">
        <v>6672</v>
      </c>
      <c r="E1117" s="614">
        <v>40000000</v>
      </c>
      <c r="F1117" s="614"/>
      <c r="G1117" s="654"/>
    </row>
    <row r="1118" spans="1:7" ht="18" customHeight="1" x14ac:dyDescent="0.25">
      <c r="A1118" s="612">
        <v>768</v>
      </c>
      <c r="B1118" s="634" t="s">
        <v>6674</v>
      </c>
      <c r="C1118" s="675" t="s">
        <v>1922</v>
      </c>
      <c r="D1118" s="606" t="s">
        <v>6672</v>
      </c>
      <c r="E1118" s="614">
        <v>40000000</v>
      </c>
      <c r="F1118" s="614"/>
      <c r="G1118" s="654"/>
    </row>
    <row r="1119" spans="1:7" ht="18" customHeight="1" x14ac:dyDescent="0.25">
      <c r="A1119" s="612">
        <v>769</v>
      </c>
      <c r="B1119" s="634" t="s">
        <v>6675</v>
      </c>
      <c r="C1119" s="606" t="s">
        <v>1924</v>
      </c>
      <c r="D1119" s="606" t="s">
        <v>6672</v>
      </c>
      <c r="E1119" s="614">
        <v>40000000</v>
      </c>
      <c r="F1119" s="614"/>
      <c r="G1119" s="654"/>
    </row>
    <row r="1120" spans="1:7" ht="18" customHeight="1" x14ac:dyDescent="0.25">
      <c r="A1120" s="612">
        <v>770</v>
      </c>
      <c r="B1120" s="634" t="s">
        <v>6676</v>
      </c>
      <c r="C1120" s="675" t="s">
        <v>1922</v>
      </c>
      <c r="D1120" s="606" t="s">
        <v>6672</v>
      </c>
      <c r="E1120" s="614">
        <v>40000000</v>
      </c>
      <c r="F1120" s="614"/>
      <c r="G1120" s="654"/>
    </row>
    <row r="1121" spans="1:7" ht="18" customHeight="1" x14ac:dyDescent="0.25">
      <c r="A1121" s="612">
        <v>771</v>
      </c>
      <c r="B1121" s="634" t="s">
        <v>6677</v>
      </c>
      <c r="C1121" s="606" t="s">
        <v>1924</v>
      </c>
      <c r="D1121" s="606" t="s">
        <v>6672</v>
      </c>
      <c r="E1121" s="614"/>
      <c r="F1121" s="614">
        <v>20000000</v>
      </c>
      <c r="G1121" s="654"/>
    </row>
    <row r="1122" spans="1:7" ht="18" customHeight="1" x14ac:dyDescent="0.25">
      <c r="A1122" s="612">
        <v>772</v>
      </c>
      <c r="B1122" s="634" t="s">
        <v>6678</v>
      </c>
      <c r="C1122" s="655" t="s">
        <v>5335</v>
      </c>
      <c r="D1122" s="606" t="s">
        <v>6672</v>
      </c>
      <c r="E1122" s="614">
        <v>40000000</v>
      </c>
      <c r="F1122" s="614"/>
      <c r="G1122" s="654"/>
    </row>
    <row r="1123" spans="1:7" ht="18" customHeight="1" x14ac:dyDescent="0.25">
      <c r="A1123" s="612">
        <v>773</v>
      </c>
      <c r="B1123" s="634" t="s">
        <v>6679</v>
      </c>
      <c r="C1123" s="655" t="s">
        <v>5335</v>
      </c>
      <c r="D1123" s="606" t="s">
        <v>6672</v>
      </c>
      <c r="E1123" s="614">
        <v>40000000</v>
      </c>
      <c r="F1123" s="614"/>
      <c r="G1123" s="654"/>
    </row>
    <row r="1124" spans="1:7" ht="18" customHeight="1" x14ac:dyDescent="0.25">
      <c r="A1124" s="612">
        <v>774</v>
      </c>
      <c r="B1124" s="634" t="s">
        <v>6680</v>
      </c>
      <c r="C1124" s="655" t="s">
        <v>5335</v>
      </c>
      <c r="D1124" s="606" t="s">
        <v>6672</v>
      </c>
      <c r="E1124" s="614">
        <v>40000000</v>
      </c>
      <c r="F1124" s="614"/>
      <c r="G1124" s="654"/>
    </row>
    <row r="1125" spans="1:7" ht="18" customHeight="1" x14ac:dyDescent="0.25">
      <c r="A1125" s="612">
        <v>775</v>
      </c>
      <c r="B1125" s="634" t="s">
        <v>6681</v>
      </c>
      <c r="C1125" s="655" t="s">
        <v>5335</v>
      </c>
      <c r="D1125" s="606" t="s">
        <v>6672</v>
      </c>
      <c r="E1125" s="614"/>
      <c r="F1125" s="614">
        <v>20000000</v>
      </c>
      <c r="G1125" s="654"/>
    </row>
    <row r="1126" spans="1:7" ht="18" customHeight="1" x14ac:dyDescent="0.25">
      <c r="A1126" s="612">
        <v>776</v>
      </c>
      <c r="B1126" s="634" t="s">
        <v>6682</v>
      </c>
      <c r="C1126" s="655" t="s">
        <v>5335</v>
      </c>
      <c r="D1126" s="606" t="s">
        <v>6672</v>
      </c>
      <c r="E1126" s="614"/>
      <c r="F1126" s="614">
        <v>20000000</v>
      </c>
      <c r="G1126" s="654"/>
    </row>
    <row r="1127" spans="1:7" ht="18" customHeight="1" x14ac:dyDescent="0.25">
      <c r="A1127" s="612">
        <v>777</v>
      </c>
      <c r="B1127" s="634" t="s">
        <v>6683</v>
      </c>
      <c r="C1127" s="606" t="s">
        <v>1957</v>
      </c>
      <c r="D1127" s="606" t="s">
        <v>6684</v>
      </c>
      <c r="E1127" s="614">
        <v>40000000</v>
      </c>
      <c r="F1127" s="614"/>
      <c r="G1127" s="654"/>
    </row>
    <row r="1128" spans="1:7" ht="18" customHeight="1" x14ac:dyDescent="0.25">
      <c r="A1128" s="612">
        <v>778</v>
      </c>
      <c r="B1128" s="634" t="s">
        <v>6685</v>
      </c>
      <c r="C1128" s="655" t="s">
        <v>5335</v>
      </c>
      <c r="D1128" s="606" t="s">
        <v>6686</v>
      </c>
      <c r="E1128" s="614">
        <v>40000000</v>
      </c>
      <c r="F1128" s="614"/>
      <c r="G1128" s="654"/>
    </row>
    <row r="1129" spans="1:7" ht="18" customHeight="1" x14ac:dyDescent="0.25">
      <c r="A1129" s="612">
        <v>779</v>
      </c>
      <c r="B1129" s="634" t="s">
        <v>6687</v>
      </c>
      <c r="C1129" s="606" t="s">
        <v>1957</v>
      </c>
      <c r="D1129" s="606" t="s">
        <v>6686</v>
      </c>
      <c r="E1129" s="614">
        <v>40000000</v>
      </c>
      <c r="F1129" s="614"/>
      <c r="G1129" s="654"/>
    </row>
    <row r="1130" spans="1:7" ht="18" customHeight="1" x14ac:dyDescent="0.25">
      <c r="A1130" s="612">
        <v>780</v>
      </c>
      <c r="B1130" s="634" t="s">
        <v>6688</v>
      </c>
      <c r="C1130" s="606" t="s">
        <v>1924</v>
      </c>
      <c r="D1130" s="606" t="s">
        <v>6686</v>
      </c>
      <c r="E1130" s="614">
        <v>40000000</v>
      </c>
      <c r="F1130" s="614"/>
      <c r="G1130" s="654"/>
    </row>
    <row r="1131" spans="1:7" ht="18" customHeight="1" x14ac:dyDescent="0.25">
      <c r="A1131" s="612">
        <v>781</v>
      </c>
      <c r="B1131" s="634" t="s">
        <v>6689</v>
      </c>
      <c r="C1131" s="675" t="s">
        <v>1922</v>
      </c>
      <c r="D1131" s="606" t="s">
        <v>6686</v>
      </c>
      <c r="E1131" s="614">
        <v>40000000</v>
      </c>
      <c r="F1131" s="614"/>
      <c r="G1131" s="654"/>
    </row>
    <row r="1132" spans="1:7" ht="18" customHeight="1" x14ac:dyDescent="0.25">
      <c r="A1132" s="612">
        <v>782</v>
      </c>
      <c r="B1132" s="634" t="s">
        <v>6690</v>
      </c>
      <c r="C1132" s="655" t="s">
        <v>5335</v>
      </c>
      <c r="D1132" s="606" t="s">
        <v>6686</v>
      </c>
      <c r="E1132" s="614">
        <v>40000000</v>
      </c>
      <c r="F1132" s="614"/>
      <c r="G1132" s="654"/>
    </row>
    <row r="1133" spans="1:7" ht="18" customHeight="1" x14ac:dyDescent="0.25">
      <c r="A1133" s="612">
        <v>783</v>
      </c>
      <c r="B1133" s="634" t="s">
        <v>6691</v>
      </c>
      <c r="C1133" s="655" t="s">
        <v>5335</v>
      </c>
      <c r="D1133" s="606" t="s">
        <v>6686</v>
      </c>
      <c r="E1133" s="614">
        <v>40000000</v>
      </c>
      <c r="F1133" s="614"/>
      <c r="G1133" s="654"/>
    </row>
    <row r="1134" spans="1:7" ht="18" customHeight="1" x14ac:dyDescent="0.25">
      <c r="A1134" s="612">
        <v>784</v>
      </c>
      <c r="B1134" s="634" t="s">
        <v>6692</v>
      </c>
      <c r="C1134" s="655" t="s">
        <v>5335</v>
      </c>
      <c r="D1134" s="606" t="s">
        <v>6686</v>
      </c>
      <c r="E1134" s="614">
        <v>40000000</v>
      </c>
      <c r="F1134" s="614"/>
      <c r="G1134" s="654"/>
    </row>
    <row r="1135" spans="1:7" ht="18" customHeight="1" x14ac:dyDescent="0.25">
      <c r="A1135" s="612">
        <v>785</v>
      </c>
      <c r="B1135" s="634" t="s">
        <v>6693</v>
      </c>
      <c r="C1135" s="655" t="s">
        <v>5335</v>
      </c>
      <c r="D1135" s="606" t="s">
        <v>6686</v>
      </c>
      <c r="E1135" s="614">
        <v>40000000</v>
      </c>
      <c r="F1135" s="614"/>
      <c r="G1135" s="654"/>
    </row>
    <row r="1136" spans="1:7" ht="18" customHeight="1" x14ac:dyDescent="0.25">
      <c r="A1136" s="612">
        <v>786</v>
      </c>
      <c r="B1136" s="634" t="s">
        <v>6694</v>
      </c>
      <c r="C1136" s="606" t="s">
        <v>1924</v>
      </c>
      <c r="D1136" s="606" t="s">
        <v>6686</v>
      </c>
      <c r="E1136" s="614">
        <v>40000000</v>
      </c>
      <c r="F1136" s="614"/>
      <c r="G1136" s="654"/>
    </row>
    <row r="1137" spans="1:7" ht="18" customHeight="1" x14ac:dyDescent="0.25">
      <c r="A1137" s="612">
        <v>787</v>
      </c>
      <c r="B1137" s="634" t="s">
        <v>6695</v>
      </c>
      <c r="C1137" s="655" t="s">
        <v>5335</v>
      </c>
      <c r="D1137" s="606" t="s">
        <v>6686</v>
      </c>
      <c r="E1137" s="614"/>
      <c r="F1137" s="614">
        <v>20000000</v>
      </c>
      <c r="G1137" s="654"/>
    </row>
    <row r="1138" spans="1:7" ht="18" customHeight="1" x14ac:dyDescent="0.25">
      <c r="A1138" s="612">
        <v>788</v>
      </c>
      <c r="B1138" s="634" t="s">
        <v>6696</v>
      </c>
      <c r="C1138" s="606" t="s">
        <v>1957</v>
      </c>
      <c r="D1138" s="606" t="s">
        <v>6697</v>
      </c>
      <c r="E1138" s="614"/>
      <c r="F1138" s="614">
        <v>20000000</v>
      </c>
      <c r="G1138" s="654"/>
    </row>
    <row r="1139" spans="1:7" ht="18" customHeight="1" x14ac:dyDescent="0.25">
      <c r="A1139" s="612">
        <v>789</v>
      </c>
      <c r="B1139" s="634" t="s">
        <v>6207</v>
      </c>
      <c r="C1139" s="679" t="s">
        <v>5335</v>
      </c>
      <c r="D1139" s="606" t="s">
        <v>6663</v>
      </c>
      <c r="E1139" s="671"/>
      <c r="F1139" s="628">
        <v>20000000</v>
      </c>
      <c r="G1139" s="654"/>
    </row>
    <row r="1140" spans="1:7" ht="18" customHeight="1" x14ac:dyDescent="0.25">
      <c r="A1140" s="612">
        <v>790</v>
      </c>
      <c r="B1140" s="634" t="s">
        <v>6404</v>
      </c>
      <c r="C1140" s="655" t="s">
        <v>5335</v>
      </c>
      <c r="D1140" s="606" t="s">
        <v>6669</v>
      </c>
      <c r="E1140" s="671"/>
      <c r="F1140" s="628">
        <v>20000000</v>
      </c>
      <c r="G1140" s="658" t="s">
        <v>1914</v>
      </c>
    </row>
    <row r="1141" spans="1:7" ht="18" customHeight="1" x14ac:dyDescent="0.25">
      <c r="A1141" s="612">
        <v>791</v>
      </c>
      <c r="B1141" s="634" t="s">
        <v>6698</v>
      </c>
      <c r="C1141" s="655" t="s">
        <v>5335</v>
      </c>
      <c r="D1141" s="606" t="s">
        <v>6669</v>
      </c>
      <c r="E1141" s="621">
        <v>40000000</v>
      </c>
      <c r="F1141" s="628"/>
      <c r="G1141" s="654"/>
    </row>
    <row r="1142" spans="1:7" ht="18" customHeight="1" x14ac:dyDescent="0.25">
      <c r="A1142" s="612">
        <v>792</v>
      </c>
      <c r="B1142" s="634" t="s">
        <v>6699</v>
      </c>
      <c r="C1142" s="675" t="s">
        <v>1922</v>
      </c>
      <c r="D1142" s="606" t="s">
        <v>6669</v>
      </c>
      <c r="E1142" s="671"/>
      <c r="F1142" s="628">
        <v>20000000</v>
      </c>
      <c r="G1142" s="658" t="s">
        <v>1914</v>
      </c>
    </row>
    <row r="1143" spans="1:7" ht="18" customHeight="1" x14ac:dyDescent="0.25">
      <c r="A1143" s="638" t="s">
        <v>1362</v>
      </c>
      <c r="B1143" s="639" t="s">
        <v>5787</v>
      </c>
      <c r="C1143" s="606"/>
      <c r="D1143" s="640"/>
      <c r="E1143" s="673">
        <f>SUM(E1144:E1146)</f>
        <v>120000000</v>
      </c>
      <c r="F1143" s="673">
        <f>SUM(F1144:F1146)</f>
        <v>0</v>
      </c>
      <c r="G1143" s="674"/>
    </row>
    <row r="1144" spans="1:7" ht="18" customHeight="1" x14ac:dyDescent="0.25">
      <c r="A1144" s="612">
        <v>793</v>
      </c>
      <c r="B1144" s="627" t="s">
        <v>6700</v>
      </c>
      <c r="C1144" s="606" t="s">
        <v>1957</v>
      </c>
      <c r="D1144" s="606" t="s">
        <v>6701</v>
      </c>
      <c r="E1144" s="614">
        <v>40000000</v>
      </c>
      <c r="F1144" s="614"/>
      <c r="G1144" s="654"/>
    </row>
    <row r="1145" spans="1:7" ht="18" customHeight="1" x14ac:dyDescent="0.25">
      <c r="A1145" s="612">
        <v>794</v>
      </c>
      <c r="B1145" s="627" t="s">
        <v>6702</v>
      </c>
      <c r="C1145" s="606" t="s">
        <v>1957</v>
      </c>
      <c r="D1145" s="606" t="s">
        <v>6703</v>
      </c>
      <c r="E1145" s="614">
        <v>40000000</v>
      </c>
      <c r="F1145" s="614"/>
      <c r="G1145" s="654"/>
    </row>
    <row r="1146" spans="1:7" ht="18" customHeight="1" x14ac:dyDescent="0.25">
      <c r="A1146" s="612">
        <v>795</v>
      </c>
      <c r="B1146" s="627" t="s">
        <v>5604</v>
      </c>
      <c r="C1146" s="606" t="s">
        <v>1957</v>
      </c>
      <c r="D1146" s="606" t="s">
        <v>5791</v>
      </c>
      <c r="E1146" s="614">
        <v>40000000</v>
      </c>
      <c r="F1146" s="614"/>
      <c r="G1146" s="654"/>
    </row>
    <row r="1147" spans="1:7" ht="18" customHeight="1" x14ac:dyDescent="0.25">
      <c r="A1147" s="604" t="s">
        <v>1365</v>
      </c>
      <c r="B1147" s="629" t="s">
        <v>6704</v>
      </c>
      <c r="C1147" s="604"/>
      <c r="D1147" s="604"/>
      <c r="E1147" s="607">
        <v>0</v>
      </c>
      <c r="F1147" s="607">
        <v>0</v>
      </c>
      <c r="G1147" s="653"/>
    </row>
    <row r="1148" spans="1:7" ht="18" customHeight="1" x14ac:dyDescent="0.25">
      <c r="A1148" s="638" t="s">
        <v>1366</v>
      </c>
      <c r="B1148" s="643" t="s">
        <v>5680</v>
      </c>
      <c r="C1148" s="606"/>
      <c r="D1148" s="640"/>
      <c r="E1148" s="645">
        <f>SUM(E1149:E1208)</f>
        <v>1720000000</v>
      </c>
      <c r="F1148" s="645">
        <f>SUM(F1149:F1208)</f>
        <v>340000000</v>
      </c>
      <c r="G1148" s="680"/>
    </row>
    <row r="1149" spans="1:7" ht="18" customHeight="1" x14ac:dyDescent="0.25">
      <c r="A1149" s="612">
        <v>796</v>
      </c>
      <c r="B1149" s="634" t="s">
        <v>6705</v>
      </c>
      <c r="C1149" s="655" t="s">
        <v>5335</v>
      </c>
      <c r="D1149" s="612" t="s">
        <v>6706</v>
      </c>
      <c r="E1149" s="614">
        <v>40000000</v>
      </c>
      <c r="F1149" s="614"/>
      <c r="G1149" s="654"/>
    </row>
    <row r="1150" spans="1:7" ht="18" customHeight="1" x14ac:dyDescent="0.25">
      <c r="A1150" s="612">
        <v>797</v>
      </c>
      <c r="B1150" s="634" t="s">
        <v>6707</v>
      </c>
      <c r="C1150" s="655" t="s">
        <v>5335</v>
      </c>
      <c r="D1150" s="612" t="s">
        <v>6706</v>
      </c>
      <c r="E1150" s="614"/>
      <c r="F1150" s="614">
        <v>20000000</v>
      </c>
      <c r="G1150" s="654"/>
    </row>
    <row r="1151" spans="1:7" ht="18" customHeight="1" x14ac:dyDescent="0.25">
      <c r="A1151" s="612">
        <v>798</v>
      </c>
      <c r="B1151" s="634" t="s">
        <v>6708</v>
      </c>
      <c r="C1151" s="655" t="s">
        <v>5335</v>
      </c>
      <c r="D1151" s="612" t="s">
        <v>6706</v>
      </c>
      <c r="E1151" s="614">
        <v>40000000</v>
      </c>
      <c r="F1151" s="614"/>
      <c r="G1151" s="654"/>
    </row>
    <row r="1152" spans="1:7" ht="18" customHeight="1" x14ac:dyDescent="0.25">
      <c r="A1152" s="612">
        <v>799</v>
      </c>
      <c r="B1152" s="634" t="s">
        <v>6709</v>
      </c>
      <c r="C1152" s="655" t="s">
        <v>5335</v>
      </c>
      <c r="D1152" s="612" t="s">
        <v>6706</v>
      </c>
      <c r="E1152" s="614"/>
      <c r="F1152" s="614">
        <v>20000000</v>
      </c>
      <c r="G1152" s="654"/>
    </row>
    <row r="1153" spans="1:7" ht="18" customHeight="1" x14ac:dyDescent="0.25">
      <c r="A1153" s="612">
        <v>800</v>
      </c>
      <c r="B1153" s="634" t="s">
        <v>6710</v>
      </c>
      <c r="C1153" s="655" t="s">
        <v>5335</v>
      </c>
      <c r="D1153" s="612" t="s">
        <v>6706</v>
      </c>
      <c r="E1153" s="614">
        <v>40000000</v>
      </c>
      <c r="F1153" s="614"/>
      <c r="G1153" s="654"/>
    </row>
    <row r="1154" spans="1:7" ht="18" customHeight="1" x14ac:dyDescent="0.25">
      <c r="A1154" s="612">
        <v>801</v>
      </c>
      <c r="B1154" s="634" t="s">
        <v>6711</v>
      </c>
      <c r="C1154" s="655" t="s">
        <v>5335</v>
      </c>
      <c r="D1154" s="612" t="s">
        <v>6706</v>
      </c>
      <c r="E1154" s="614">
        <v>40000000</v>
      </c>
      <c r="F1154" s="614"/>
      <c r="G1154" s="654"/>
    </row>
    <row r="1155" spans="1:7" ht="18" customHeight="1" x14ac:dyDescent="0.25">
      <c r="A1155" s="612">
        <v>802</v>
      </c>
      <c r="B1155" s="634" t="s">
        <v>6712</v>
      </c>
      <c r="C1155" s="655" t="s">
        <v>5335</v>
      </c>
      <c r="D1155" s="612" t="s">
        <v>6706</v>
      </c>
      <c r="E1155" s="614"/>
      <c r="F1155" s="614">
        <v>20000000</v>
      </c>
      <c r="G1155" s="654"/>
    </row>
    <row r="1156" spans="1:7" ht="18" customHeight="1" x14ac:dyDescent="0.25">
      <c r="A1156" s="612">
        <v>803</v>
      </c>
      <c r="B1156" s="634" t="s">
        <v>6713</v>
      </c>
      <c r="C1156" s="655" t="s">
        <v>5335</v>
      </c>
      <c r="D1156" s="612" t="s">
        <v>6706</v>
      </c>
      <c r="E1156" s="614">
        <v>40000000</v>
      </c>
      <c r="F1156" s="614"/>
      <c r="G1156" s="654"/>
    </row>
    <row r="1157" spans="1:7" ht="18" customHeight="1" x14ac:dyDescent="0.25">
      <c r="A1157" s="612">
        <v>804</v>
      </c>
      <c r="B1157" s="634" t="s">
        <v>6714</v>
      </c>
      <c r="C1157" s="606" t="s">
        <v>1957</v>
      </c>
      <c r="D1157" s="612" t="s">
        <v>6715</v>
      </c>
      <c r="E1157" s="614">
        <v>40000000</v>
      </c>
      <c r="F1157" s="614"/>
      <c r="G1157" s="654"/>
    </row>
    <row r="1158" spans="1:7" ht="18" customHeight="1" x14ac:dyDescent="0.25">
      <c r="A1158" s="612">
        <v>805</v>
      </c>
      <c r="B1158" s="634" t="s">
        <v>6716</v>
      </c>
      <c r="C1158" s="655" t="s">
        <v>5335</v>
      </c>
      <c r="D1158" s="612" t="s">
        <v>6715</v>
      </c>
      <c r="E1158" s="614">
        <v>40000000</v>
      </c>
      <c r="F1158" s="614"/>
      <c r="G1158" s="654"/>
    </row>
    <row r="1159" spans="1:7" ht="18" customHeight="1" x14ac:dyDescent="0.25">
      <c r="A1159" s="612">
        <v>806</v>
      </c>
      <c r="B1159" s="634" t="s">
        <v>6717</v>
      </c>
      <c r="C1159" s="655" t="s">
        <v>5335</v>
      </c>
      <c r="D1159" s="612" t="s">
        <v>6715</v>
      </c>
      <c r="E1159" s="614">
        <v>40000000</v>
      </c>
      <c r="F1159" s="614"/>
      <c r="G1159" s="654"/>
    </row>
    <row r="1160" spans="1:7" ht="18" customHeight="1" x14ac:dyDescent="0.25">
      <c r="A1160" s="612">
        <v>807</v>
      </c>
      <c r="B1160" s="634" t="s">
        <v>6718</v>
      </c>
      <c r="C1160" s="655" t="s">
        <v>5335</v>
      </c>
      <c r="D1160" s="612" t="s">
        <v>5682</v>
      </c>
      <c r="E1160" s="614">
        <v>40000000</v>
      </c>
      <c r="F1160" s="614"/>
      <c r="G1160" s="654"/>
    </row>
    <row r="1161" spans="1:7" ht="18" customHeight="1" x14ac:dyDescent="0.25">
      <c r="A1161" s="612">
        <v>808</v>
      </c>
      <c r="B1161" s="634" t="s">
        <v>6719</v>
      </c>
      <c r="C1161" s="655" t="s">
        <v>5335</v>
      </c>
      <c r="D1161" s="612" t="s">
        <v>5682</v>
      </c>
      <c r="E1161" s="614">
        <v>40000000</v>
      </c>
      <c r="F1161" s="614"/>
      <c r="G1161" s="654"/>
    </row>
    <row r="1162" spans="1:7" ht="18" customHeight="1" x14ac:dyDescent="0.25">
      <c r="A1162" s="612">
        <v>809</v>
      </c>
      <c r="B1162" s="634" t="s">
        <v>6720</v>
      </c>
      <c r="C1162" s="655" t="s">
        <v>5335</v>
      </c>
      <c r="D1162" s="612" t="s">
        <v>5682</v>
      </c>
      <c r="E1162" s="614"/>
      <c r="F1162" s="614">
        <v>20000000</v>
      </c>
      <c r="G1162" s="654"/>
    </row>
    <row r="1163" spans="1:7" ht="18" customHeight="1" x14ac:dyDescent="0.25">
      <c r="A1163" s="612">
        <v>810</v>
      </c>
      <c r="B1163" s="634" t="s">
        <v>6721</v>
      </c>
      <c r="C1163" s="655" t="s">
        <v>5335</v>
      </c>
      <c r="D1163" s="612" t="s">
        <v>5684</v>
      </c>
      <c r="E1163" s="614">
        <v>40000000</v>
      </c>
      <c r="F1163" s="669"/>
      <c r="G1163" s="654"/>
    </row>
    <row r="1164" spans="1:7" ht="18" customHeight="1" x14ac:dyDescent="0.25">
      <c r="A1164" s="612">
        <v>811</v>
      </c>
      <c r="B1164" s="634" t="s">
        <v>6722</v>
      </c>
      <c r="C1164" s="655" t="s">
        <v>5335</v>
      </c>
      <c r="D1164" s="612" t="s">
        <v>5684</v>
      </c>
      <c r="E1164" s="614">
        <v>40000000</v>
      </c>
      <c r="F1164" s="614"/>
      <c r="G1164" s="654"/>
    </row>
    <row r="1165" spans="1:7" ht="18" customHeight="1" x14ac:dyDescent="0.25">
      <c r="A1165" s="612">
        <v>812</v>
      </c>
      <c r="B1165" s="634" t="s">
        <v>6723</v>
      </c>
      <c r="C1165" s="655" t="s">
        <v>5335</v>
      </c>
      <c r="D1165" s="612" t="s">
        <v>5684</v>
      </c>
      <c r="E1165" s="614"/>
      <c r="F1165" s="614">
        <v>20000000</v>
      </c>
      <c r="G1165" s="654"/>
    </row>
    <row r="1166" spans="1:7" ht="18" customHeight="1" x14ac:dyDescent="0.25">
      <c r="A1166" s="612">
        <v>813</v>
      </c>
      <c r="B1166" s="634" t="s">
        <v>6724</v>
      </c>
      <c r="C1166" s="655" t="s">
        <v>5335</v>
      </c>
      <c r="D1166" s="612" t="s">
        <v>5687</v>
      </c>
      <c r="E1166" s="614"/>
      <c r="F1166" s="614">
        <v>20000000</v>
      </c>
      <c r="G1166" s="654"/>
    </row>
    <row r="1167" spans="1:7" ht="18" customHeight="1" x14ac:dyDescent="0.25">
      <c r="A1167" s="612">
        <v>814</v>
      </c>
      <c r="B1167" s="634" t="s">
        <v>6725</v>
      </c>
      <c r="C1167" s="655" t="s">
        <v>5335</v>
      </c>
      <c r="D1167" s="612" t="s">
        <v>5687</v>
      </c>
      <c r="E1167" s="614">
        <v>40000000</v>
      </c>
      <c r="F1167" s="614"/>
      <c r="G1167" s="654"/>
    </row>
    <row r="1168" spans="1:7" ht="18" customHeight="1" x14ac:dyDescent="0.25">
      <c r="A1168" s="612">
        <v>815</v>
      </c>
      <c r="B1168" s="634" t="s">
        <v>6726</v>
      </c>
      <c r="C1168" s="655" t="s">
        <v>5335</v>
      </c>
      <c r="D1168" s="612" t="s">
        <v>5687</v>
      </c>
      <c r="E1168" s="614"/>
      <c r="F1168" s="614">
        <v>20000000</v>
      </c>
      <c r="G1168" s="654"/>
    </row>
    <row r="1169" spans="1:7" ht="18" customHeight="1" x14ac:dyDescent="0.25">
      <c r="A1169" s="612">
        <v>816</v>
      </c>
      <c r="B1169" s="634" t="s">
        <v>6727</v>
      </c>
      <c r="C1169" s="655" t="s">
        <v>5335</v>
      </c>
      <c r="D1169" s="612" t="s">
        <v>5687</v>
      </c>
      <c r="E1169" s="614">
        <v>40000000</v>
      </c>
      <c r="F1169" s="614"/>
      <c r="G1169" s="654"/>
    </row>
    <row r="1170" spans="1:7" ht="18" customHeight="1" x14ac:dyDescent="0.25">
      <c r="A1170" s="612">
        <v>817</v>
      </c>
      <c r="B1170" s="634" t="s">
        <v>6728</v>
      </c>
      <c r="C1170" s="655" t="s">
        <v>5335</v>
      </c>
      <c r="D1170" s="612" t="s">
        <v>5687</v>
      </c>
      <c r="E1170" s="614"/>
      <c r="F1170" s="614">
        <v>20000000</v>
      </c>
      <c r="G1170" s="654"/>
    </row>
    <row r="1171" spans="1:7" ht="18" customHeight="1" x14ac:dyDescent="0.25">
      <c r="A1171" s="612">
        <v>818</v>
      </c>
      <c r="B1171" s="634" t="s">
        <v>6729</v>
      </c>
      <c r="C1171" s="655" t="s">
        <v>5335</v>
      </c>
      <c r="D1171" s="612" t="s">
        <v>6730</v>
      </c>
      <c r="E1171" s="614"/>
      <c r="F1171" s="614">
        <v>20000000</v>
      </c>
      <c r="G1171" s="654"/>
    </row>
    <row r="1172" spans="1:7" ht="18" customHeight="1" x14ac:dyDescent="0.25">
      <c r="A1172" s="612">
        <v>819</v>
      </c>
      <c r="B1172" s="634" t="s">
        <v>6731</v>
      </c>
      <c r="C1172" s="655" t="s">
        <v>5335</v>
      </c>
      <c r="D1172" s="612" t="s">
        <v>6730</v>
      </c>
      <c r="E1172" s="614">
        <v>40000000</v>
      </c>
      <c r="F1172" s="614"/>
      <c r="G1172" s="654"/>
    </row>
    <row r="1173" spans="1:7" ht="18" customHeight="1" x14ac:dyDescent="0.25">
      <c r="A1173" s="612">
        <v>820</v>
      </c>
      <c r="B1173" s="634" t="s">
        <v>6732</v>
      </c>
      <c r="C1173" s="655" t="s">
        <v>5335</v>
      </c>
      <c r="D1173" s="612" t="s">
        <v>6730</v>
      </c>
      <c r="E1173" s="614">
        <v>40000000</v>
      </c>
      <c r="F1173" s="614"/>
      <c r="G1173" s="654"/>
    </row>
    <row r="1174" spans="1:7" ht="18" customHeight="1" x14ac:dyDescent="0.25">
      <c r="A1174" s="612">
        <v>821</v>
      </c>
      <c r="B1174" s="634" t="s">
        <v>6733</v>
      </c>
      <c r="C1174" s="655" t="s">
        <v>5335</v>
      </c>
      <c r="D1174" s="612" t="s">
        <v>6730</v>
      </c>
      <c r="E1174" s="614">
        <v>40000000</v>
      </c>
      <c r="F1174" s="614"/>
      <c r="G1174" s="654"/>
    </row>
    <row r="1175" spans="1:7" ht="18" customHeight="1" x14ac:dyDescent="0.25">
      <c r="A1175" s="612">
        <v>822</v>
      </c>
      <c r="B1175" s="634" t="s">
        <v>6734</v>
      </c>
      <c r="C1175" s="655" t="s">
        <v>5335</v>
      </c>
      <c r="D1175" s="612" t="s">
        <v>5689</v>
      </c>
      <c r="E1175" s="614">
        <v>40000000</v>
      </c>
      <c r="F1175" s="614"/>
      <c r="G1175" s="654"/>
    </row>
    <row r="1176" spans="1:7" ht="18" customHeight="1" x14ac:dyDescent="0.25">
      <c r="A1176" s="612">
        <v>823</v>
      </c>
      <c r="B1176" s="634" t="s">
        <v>6735</v>
      </c>
      <c r="C1176" s="655" t="s">
        <v>5335</v>
      </c>
      <c r="D1176" s="612" t="s">
        <v>5689</v>
      </c>
      <c r="E1176" s="614">
        <v>40000000</v>
      </c>
      <c r="F1176" s="669"/>
      <c r="G1176" s="654"/>
    </row>
    <row r="1177" spans="1:7" ht="18" customHeight="1" x14ac:dyDescent="0.25">
      <c r="A1177" s="612">
        <v>824</v>
      </c>
      <c r="B1177" s="634" t="s">
        <v>6736</v>
      </c>
      <c r="C1177" s="655" t="s">
        <v>5335</v>
      </c>
      <c r="D1177" s="612" t="s">
        <v>5689</v>
      </c>
      <c r="E1177" s="614">
        <v>40000000</v>
      </c>
      <c r="F1177" s="614"/>
      <c r="G1177" s="654"/>
    </row>
    <row r="1178" spans="1:7" ht="18" customHeight="1" x14ac:dyDescent="0.25">
      <c r="A1178" s="612">
        <v>825</v>
      </c>
      <c r="B1178" s="634" t="s">
        <v>6737</v>
      </c>
      <c r="C1178" s="655" t="s">
        <v>5335</v>
      </c>
      <c r="D1178" s="612" t="s">
        <v>5689</v>
      </c>
      <c r="E1178" s="614">
        <v>40000000</v>
      </c>
      <c r="F1178" s="614"/>
      <c r="G1178" s="654"/>
    </row>
    <row r="1179" spans="1:7" ht="18" customHeight="1" x14ac:dyDescent="0.25">
      <c r="A1179" s="612">
        <v>826</v>
      </c>
      <c r="B1179" s="634" t="s">
        <v>6738</v>
      </c>
      <c r="C1179" s="655" t="s">
        <v>5335</v>
      </c>
      <c r="D1179" s="612" t="s">
        <v>5689</v>
      </c>
      <c r="E1179" s="614">
        <v>40000000</v>
      </c>
      <c r="F1179" s="669"/>
      <c r="G1179" s="654"/>
    </row>
    <row r="1180" spans="1:7" ht="18" customHeight="1" x14ac:dyDescent="0.25">
      <c r="A1180" s="612">
        <v>827</v>
      </c>
      <c r="B1180" s="634" t="s">
        <v>6739</v>
      </c>
      <c r="C1180" s="606" t="s">
        <v>1957</v>
      </c>
      <c r="D1180" s="612" t="s">
        <v>6740</v>
      </c>
      <c r="E1180" s="614">
        <v>40000000</v>
      </c>
      <c r="F1180" s="614"/>
      <c r="G1180" s="654"/>
    </row>
    <row r="1181" spans="1:7" ht="18" customHeight="1" x14ac:dyDescent="0.25">
      <c r="A1181" s="612">
        <v>828</v>
      </c>
      <c r="B1181" s="634" t="s">
        <v>6741</v>
      </c>
      <c r="C1181" s="655" t="s">
        <v>5335</v>
      </c>
      <c r="D1181" s="612" t="s">
        <v>6740</v>
      </c>
      <c r="E1181" s="614">
        <v>40000000</v>
      </c>
      <c r="F1181" s="614"/>
      <c r="G1181" s="654"/>
    </row>
    <row r="1182" spans="1:7" ht="18" customHeight="1" x14ac:dyDescent="0.25">
      <c r="A1182" s="612">
        <v>829</v>
      </c>
      <c r="B1182" s="634" t="s">
        <v>6742</v>
      </c>
      <c r="C1182" s="655" t="s">
        <v>5335</v>
      </c>
      <c r="D1182" s="612" t="s">
        <v>6740</v>
      </c>
      <c r="E1182" s="614"/>
      <c r="F1182" s="614">
        <v>20000000</v>
      </c>
      <c r="G1182" s="654"/>
    </row>
    <row r="1183" spans="1:7" ht="18" customHeight="1" x14ac:dyDescent="0.25">
      <c r="A1183" s="612">
        <v>830</v>
      </c>
      <c r="B1183" s="634" t="s">
        <v>6743</v>
      </c>
      <c r="C1183" s="655" t="s">
        <v>5335</v>
      </c>
      <c r="D1183" s="612" t="s">
        <v>6740</v>
      </c>
      <c r="E1183" s="614"/>
      <c r="F1183" s="614">
        <v>20000000</v>
      </c>
      <c r="G1183" s="654"/>
    </row>
    <row r="1184" spans="1:7" ht="18" customHeight="1" x14ac:dyDescent="0.25">
      <c r="A1184" s="612">
        <v>831</v>
      </c>
      <c r="B1184" s="634" t="s">
        <v>6744</v>
      </c>
      <c r="C1184" s="606" t="s">
        <v>5742</v>
      </c>
      <c r="D1184" s="612" t="s">
        <v>6745</v>
      </c>
      <c r="E1184" s="614">
        <v>40000000</v>
      </c>
      <c r="F1184" s="614"/>
      <c r="G1184" s="654"/>
    </row>
    <row r="1185" spans="1:7" ht="18" customHeight="1" x14ac:dyDescent="0.25">
      <c r="A1185" s="612">
        <v>832</v>
      </c>
      <c r="B1185" s="634" t="s">
        <v>6746</v>
      </c>
      <c r="C1185" s="655" t="s">
        <v>5335</v>
      </c>
      <c r="D1185" s="612" t="s">
        <v>6747</v>
      </c>
      <c r="E1185" s="614">
        <v>40000000</v>
      </c>
      <c r="F1185" s="669"/>
      <c r="G1185" s="654"/>
    </row>
    <row r="1186" spans="1:7" ht="18" customHeight="1" x14ac:dyDescent="0.25">
      <c r="A1186" s="612">
        <v>833</v>
      </c>
      <c r="B1186" s="634" t="s">
        <v>6748</v>
      </c>
      <c r="C1186" s="606" t="s">
        <v>1957</v>
      </c>
      <c r="D1186" s="612" t="s">
        <v>6747</v>
      </c>
      <c r="E1186" s="614">
        <v>40000000</v>
      </c>
      <c r="F1186" s="614"/>
      <c r="G1186" s="654"/>
    </row>
    <row r="1187" spans="1:7" ht="18" customHeight="1" x14ac:dyDescent="0.25">
      <c r="A1187" s="612">
        <v>834</v>
      </c>
      <c r="B1187" s="634" t="s">
        <v>6749</v>
      </c>
      <c r="C1187" s="655" t="s">
        <v>5335</v>
      </c>
      <c r="D1187" s="612" t="s">
        <v>5692</v>
      </c>
      <c r="E1187" s="614">
        <v>40000000</v>
      </c>
      <c r="F1187" s="614"/>
      <c r="G1187" s="654"/>
    </row>
    <row r="1188" spans="1:7" ht="18" customHeight="1" x14ac:dyDescent="0.25">
      <c r="A1188" s="612">
        <v>835</v>
      </c>
      <c r="B1188" s="634" t="s">
        <v>6750</v>
      </c>
      <c r="C1188" s="655" t="s">
        <v>5335</v>
      </c>
      <c r="D1188" s="612" t="s">
        <v>5694</v>
      </c>
      <c r="E1188" s="614">
        <v>40000000</v>
      </c>
      <c r="F1188" s="614"/>
      <c r="G1188" s="654"/>
    </row>
    <row r="1189" spans="1:7" ht="18" customHeight="1" x14ac:dyDescent="0.25">
      <c r="A1189" s="612">
        <v>836</v>
      </c>
      <c r="B1189" s="634" t="s">
        <v>6751</v>
      </c>
      <c r="C1189" s="655" t="s">
        <v>5335</v>
      </c>
      <c r="D1189" s="612" t="s">
        <v>5694</v>
      </c>
      <c r="E1189" s="614">
        <v>40000000</v>
      </c>
      <c r="F1189" s="614"/>
      <c r="G1189" s="654"/>
    </row>
    <row r="1190" spans="1:7" ht="18" customHeight="1" x14ac:dyDescent="0.25">
      <c r="A1190" s="612">
        <v>837</v>
      </c>
      <c r="B1190" s="634" t="s">
        <v>6752</v>
      </c>
      <c r="C1190" s="655" t="s">
        <v>5335</v>
      </c>
      <c r="D1190" s="612" t="s">
        <v>5694</v>
      </c>
      <c r="E1190" s="614"/>
      <c r="F1190" s="614">
        <v>20000000</v>
      </c>
      <c r="G1190" s="654"/>
    </row>
    <row r="1191" spans="1:7" ht="18" customHeight="1" x14ac:dyDescent="0.25">
      <c r="A1191" s="612">
        <v>838</v>
      </c>
      <c r="B1191" s="634" t="s">
        <v>6753</v>
      </c>
      <c r="C1191" s="655" t="s">
        <v>5335</v>
      </c>
      <c r="D1191" s="612" t="s">
        <v>6754</v>
      </c>
      <c r="E1191" s="614"/>
      <c r="F1191" s="614">
        <v>20000000</v>
      </c>
      <c r="G1191" s="654"/>
    </row>
    <row r="1192" spans="1:7" ht="18" customHeight="1" x14ac:dyDescent="0.25">
      <c r="A1192" s="612">
        <v>839</v>
      </c>
      <c r="B1192" s="634" t="s">
        <v>6755</v>
      </c>
      <c r="C1192" s="655" t="s">
        <v>5335</v>
      </c>
      <c r="D1192" s="612" t="s">
        <v>6754</v>
      </c>
      <c r="E1192" s="614"/>
      <c r="F1192" s="614">
        <v>20000000</v>
      </c>
      <c r="G1192" s="654"/>
    </row>
    <row r="1193" spans="1:7" ht="18" customHeight="1" x14ac:dyDescent="0.25">
      <c r="A1193" s="612">
        <v>840</v>
      </c>
      <c r="B1193" s="634" t="s">
        <v>6756</v>
      </c>
      <c r="C1193" s="655" t="s">
        <v>5335</v>
      </c>
      <c r="D1193" s="612" t="s">
        <v>6754</v>
      </c>
      <c r="E1193" s="614">
        <v>40000000</v>
      </c>
      <c r="F1193" s="614"/>
      <c r="G1193" s="654"/>
    </row>
    <row r="1194" spans="1:7" ht="18" customHeight="1" x14ac:dyDescent="0.25">
      <c r="A1194" s="612">
        <v>841</v>
      </c>
      <c r="B1194" s="634" t="s">
        <v>6757</v>
      </c>
      <c r="C1194" s="655" t="s">
        <v>5335</v>
      </c>
      <c r="D1194" s="612" t="s">
        <v>6754</v>
      </c>
      <c r="E1194" s="614">
        <v>40000000</v>
      </c>
      <c r="F1194" s="614"/>
      <c r="G1194" s="654"/>
    </row>
    <row r="1195" spans="1:7" ht="18" customHeight="1" x14ac:dyDescent="0.25">
      <c r="A1195" s="612">
        <v>842</v>
      </c>
      <c r="B1195" s="634" t="s">
        <v>6758</v>
      </c>
      <c r="C1195" s="655" t="s">
        <v>5335</v>
      </c>
      <c r="D1195" s="612" t="s">
        <v>6754</v>
      </c>
      <c r="E1195" s="614"/>
      <c r="F1195" s="614">
        <v>20000000</v>
      </c>
      <c r="G1195" s="654"/>
    </row>
    <row r="1196" spans="1:7" ht="18" customHeight="1" x14ac:dyDescent="0.25">
      <c r="A1196" s="612">
        <v>843</v>
      </c>
      <c r="B1196" s="634" t="s">
        <v>6759</v>
      </c>
      <c r="C1196" s="655" t="s">
        <v>5335</v>
      </c>
      <c r="D1196" s="612" t="s">
        <v>6754</v>
      </c>
      <c r="E1196" s="614">
        <v>40000000</v>
      </c>
      <c r="F1196" s="614"/>
      <c r="G1196" s="654"/>
    </row>
    <row r="1197" spans="1:7" ht="18" customHeight="1" x14ac:dyDescent="0.25">
      <c r="A1197" s="612">
        <v>844</v>
      </c>
      <c r="B1197" s="634" t="s">
        <v>6760</v>
      </c>
      <c r="C1197" s="655" t="s">
        <v>5335</v>
      </c>
      <c r="D1197" s="612" t="s">
        <v>6754</v>
      </c>
      <c r="E1197" s="614">
        <v>40000000</v>
      </c>
      <c r="F1197" s="614"/>
      <c r="G1197" s="654"/>
    </row>
    <row r="1198" spans="1:7" ht="18" customHeight="1" x14ac:dyDescent="0.25">
      <c r="A1198" s="612">
        <v>845</v>
      </c>
      <c r="B1198" s="634" t="s">
        <v>6761</v>
      </c>
      <c r="C1198" s="675" t="s">
        <v>1922</v>
      </c>
      <c r="D1198" s="612" t="s">
        <v>6754</v>
      </c>
      <c r="E1198" s="614">
        <v>40000000</v>
      </c>
      <c r="F1198" s="614"/>
      <c r="G1198" s="654"/>
    </row>
    <row r="1199" spans="1:7" ht="18" customHeight="1" x14ac:dyDescent="0.25">
      <c r="A1199" s="612">
        <v>846</v>
      </c>
      <c r="B1199" s="634" t="s">
        <v>6762</v>
      </c>
      <c r="C1199" s="655" t="s">
        <v>5335</v>
      </c>
      <c r="D1199" s="612" t="s">
        <v>6763</v>
      </c>
      <c r="E1199" s="614">
        <v>40000000</v>
      </c>
      <c r="F1199" s="614"/>
      <c r="G1199" s="654"/>
    </row>
    <row r="1200" spans="1:7" ht="18" customHeight="1" x14ac:dyDescent="0.25">
      <c r="A1200" s="612">
        <v>847</v>
      </c>
      <c r="B1200" s="634" t="s">
        <v>6764</v>
      </c>
      <c r="C1200" s="655" t="s">
        <v>5335</v>
      </c>
      <c r="D1200" s="612" t="s">
        <v>6763</v>
      </c>
      <c r="E1200" s="614">
        <v>40000000</v>
      </c>
      <c r="F1200" s="614"/>
      <c r="G1200" s="654"/>
    </row>
    <row r="1201" spans="1:7" ht="18" customHeight="1" x14ac:dyDescent="0.25">
      <c r="A1201" s="612">
        <v>848</v>
      </c>
      <c r="B1201" s="634" t="s">
        <v>6765</v>
      </c>
      <c r="C1201" s="655" t="s">
        <v>5335</v>
      </c>
      <c r="D1201" s="612" t="s">
        <v>6763</v>
      </c>
      <c r="E1201" s="614">
        <v>40000000</v>
      </c>
      <c r="F1201" s="614"/>
      <c r="G1201" s="654"/>
    </row>
    <row r="1202" spans="1:7" ht="18" customHeight="1" x14ac:dyDescent="0.25">
      <c r="A1202" s="612">
        <v>849</v>
      </c>
      <c r="B1202" s="634" t="s">
        <v>6766</v>
      </c>
      <c r="C1202" s="655" t="s">
        <v>5335</v>
      </c>
      <c r="D1202" s="612" t="s">
        <v>6763</v>
      </c>
      <c r="E1202" s="614">
        <v>40000000</v>
      </c>
      <c r="F1202" s="614"/>
      <c r="G1202" s="654"/>
    </row>
    <row r="1203" spans="1:7" ht="18" customHeight="1" x14ac:dyDescent="0.25">
      <c r="A1203" s="612">
        <v>850</v>
      </c>
      <c r="B1203" s="634" t="s">
        <v>6767</v>
      </c>
      <c r="C1203" s="655" t="s">
        <v>5335</v>
      </c>
      <c r="D1203" s="612" t="s">
        <v>5696</v>
      </c>
      <c r="E1203" s="614">
        <v>40000000</v>
      </c>
      <c r="F1203" s="614"/>
      <c r="G1203" s="654"/>
    </row>
    <row r="1204" spans="1:7" ht="18" customHeight="1" x14ac:dyDescent="0.25">
      <c r="A1204" s="612">
        <v>851</v>
      </c>
      <c r="B1204" s="634" t="s">
        <v>6768</v>
      </c>
      <c r="C1204" s="655" t="s">
        <v>5335</v>
      </c>
      <c r="D1204" s="612" t="s">
        <v>5696</v>
      </c>
      <c r="E1204" s="614">
        <v>40000000</v>
      </c>
      <c r="F1204" s="614"/>
      <c r="G1204" s="654"/>
    </row>
    <row r="1205" spans="1:7" ht="18" customHeight="1" x14ac:dyDescent="0.25">
      <c r="A1205" s="612">
        <v>852</v>
      </c>
      <c r="B1205" s="634" t="s">
        <v>6769</v>
      </c>
      <c r="C1205" s="606" t="s">
        <v>1957</v>
      </c>
      <c r="D1205" s="612" t="s">
        <v>5696</v>
      </c>
      <c r="E1205" s="614"/>
      <c r="F1205" s="614">
        <v>20000000</v>
      </c>
      <c r="G1205" s="654"/>
    </row>
    <row r="1206" spans="1:7" ht="18" customHeight="1" x14ac:dyDescent="0.25">
      <c r="A1206" s="612">
        <v>853</v>
      </c>
      <c r="B1206" s="634" t="s">
        <v>6770</v>
      </c>
      <c r="C1206" s="655" t="s">
        <v>5335</v>
      </c>
      <c r="D1206" s="612" t="s">
        <v>6754</v>
      </c>
      <c r="E1206" s="614">
        <v>40000000</v>
      </c>
      <c r="F1206" s="614"/>
      <c r="G1206" s="654"/>
    </row>
    <row r="1207" spans="1:7" ht="18" customHeight="1" x14ac:dyDescent="0.25">
      <c r="A1207" s="612">
        <v>854</v>
      </c>
      <c r="B1207" s="634" t="s">
        <v>6771</v>
      </c>
      <c r="C1207" s="655" t="s">
        <v>5335</v>
      </c>
      <c r="D1207" s="612" t="s">
        <v>6754</v>
      </c>
      <c r="E1207" s="614"/>
      <c r="F1207" s="614">
        <v>20000000</v>
      </c>
      <c r="G1207" s="654"/>
    </row>
    <row r="1208" spans="1:7" ht="18" customHeight="1" x14ac:dyDescent="0.25">
      <c r="A1208" s="612">
        <v>855</v>
      </c>
      <c r="B1208" s="634" t="s">
        <v>6772</v>
      </c>
      <c r="C1208" s="655" t="s">
        <v>5335</v>
      </c>
      <c r="D1208" s="612" t="s">
        <v>6745</v>
      </c>
      <c r="E1208" s="614">
        <v>40000000</v>
      </c>
      <c r="F1208" s="614"/>
      <c r="G1208" s="654"/>
    </row>
    <row r="1209" spans="1:7" ht="18" customHeight="1" x14ac:dyDescent="0.25">
      <c r="A1209" s="604" t="s">
        <v>1368</v>
      </c>
      <c r="B1209" s="629" t="s">
        <v>6773</v>
      </c>
      <c r="C1209" s="604"/>
      <c r="D1209" s="604"/>
      <c r="E1209" s="607">
        <f>SUM(E1210:E1211)</f>
        <v>0</v>
      </c>
      <c r="F1209" s="607">
        <f>SUM(F1210:F1211)</f>
        <v>40000000</v>
      </c>
      <c r="G1209" s="653"/>
    </row>
    <row r="1210" spans="1:7" ht="18" customHeight="1" x14ac:dyDescent="0.25">
      <c r="A1210" s="612">
        <v>856</v>
      </c>
      <c r="B1210" s="634" t="s">
        <v>6774</v>
      </c>
      <c r="C1210" s="655" t="s">
        <v>5335</v>
      </c>
      <c r="D1210" s="606" t="s">
        <v>6775</v>
      </c>
      <c r="E1210" s="621"/>
      <c r="F1210" s="621">
        <v>20000000</v>
      </c>
      <c r="G1210" s="654"/>
    </row>
    <row r="1211" spans="1:7" ht="18" customHeight="1" x14ac:dyDescent="0.25">
      <c r="A1211" s="612">
        <v>857</v>
      </c>
      <c r="B1211" s="634" t="s">
        <v>6776</v>
      </c>
      <c r="C1211" s="655" t="s">
        <v>5335</v>
      </c>
      <c r="D1211" s="606" t="s">
        <v>6777</v>
      </c>
      <c r="E1211" s="621"/>
      <c r="F1211" s="621">
        <v>20000000</v>
      </c>
      <c r="G1211" s="654"/>
    </row>
    <row r="1212" spans="1:7" ht="18" customHeight="1" x14ac:dyDescent="0.25">
      <c r="A1212" s="638" t="s">
        <v>1370</v>
      </c>
      <c r="B1212" s="639" t="s">
        <v>6778</v>
      </c>
      <c r="C1212" s="606"/>
      <c r="D1212" s="640"/>
      <c r="E1212" s="673">
        <v>0</v>
      </c>
      <c r="F1212" s="607">
        <f>SUM(F1213:F1242)</f>
        <v>600000000</v>
      </c>
      <c r="G1212" s="653"/>
    </row>
    <row r="1213" spans="1:7" ht="18" customHeight="1" x14ac:dyDescent="0.25">
      <c r="A1213" s="612">
        <v>858</v>
      </c>
      <c r="B1213" s="634" t="s">
        <v>6779</v>
      </c>
      <c r="C1213" s="606" t="s">
        <v>1957</v>
      </c>
      <c r="D1213" s="612" t="s">
        <v>6780</v>
      </c>
      <c r="E1213" s="621"/>
      <c r="F1213" s="621">
        <v>20000000</v>
      </c>
      <c r="G1213" s="654"/>
    </row>
    <row r="1214" spans="1:7" ht="18" customHeight="1" x14ac:dyDescent="0.25">
      <c r="A1214" s="612">
        <v>859</v>
      </c>
      <c r="B1214" s="634" t="s">
        <v>6781</v>
      </c>
      <c r="C1214" s="606" t="s">
        <v>1957</v>
      </c>
      <c r="D1214" s="612" t="s">
        <v>6782</v>
      </c>
      <c r="E1214" s="621"/>
      <c r="F1214" s="621">
        <v>20000000</v>
      </c>
      <c r="G1214" s="654"/>
    </row>
    <row r="1215" spans="1:7" ht="18" customHeight="1" x14ac:dyDescent="0.25">
      <c r="A1215" s="612">
        <v>860</v>
      </c>
      <c r="B1215" s="634" t="s">
        <v>6783</v>
      </c>
      <c r="C1215" s="606" t="s">
        <v>1957</v>
      </c>
      <c r="D1215" s="612" t="s">
        <v>6784</v>
      </c>
      <c r="E1215" s="621"/>
      <c r="F1215" s="621">
        <v>20000000</v>
      </c>
      <c r="G1215" s="654"/>
    </row>
    <row r="1216" spans="1:7" ht="18" customHeight="1" x14ac:dyDescent="0.25">
      <c r="A1216" s="612">
        <v>861</v>
      </c>
      <c r="B1216" s="634" t="s">
        <v>6785</v>
      </c>
      <c r="C1216" s="606" t="s">
        <v>1957</v>
      </c>
      <c r="D1216" s="612" t="s">
        <v>6782</v>
      </c>
      <c r="E1216" s="621"/>
      <c r="F1216" s="621">
        <v>20000000</v>
      </c>
      <c r="G1216" s="654"/>
    </row>
    <row r="1217" spans="1:7" ht="18" customHeight="1" x14ac:dyDescent="0.25">
      <c r="A1217" s="612">
        <v>862</v>
      </c>
      <c r="B1217" s="634" t="s">
        <v>6786</v>
      </c>
      <c r="C1217" s="606" t="s">
        <v>1957</v>
      </c>
      <c r="D1217" s="612" t="s">
        <v>6787</v>
      </c>
      <c r="E1217" s="621"/>
      <c r="F1217" s="621">
        <v>20000000</v>
      </c>
      <c r="G1217" s="654"/>
    </row>
    <row r="1218" spans="1:7" ht="18" customHeight="1" x14ac:dyDescent="0.25">
      <c r="A1218" s="612">
        <v>863</v>
      </c>
      <c r="B1218" s="634" t="s">
        <v>6788</v>
      </c>
      <c r="C1218" s="675" t="s">
        <v>1922</v>
      </c>
      <c r="D1218" s="612" t="s">
        <v>6782</v>
      </c>
      <c r="E1218" s="621" t="s">
        <v>6789</v>
      </c>
      <c r="F1218" s="621">
        <v>20000000</v>
      </c>
      <c r="G1218" s="654"/>
    </row>
    <row r="1219" spans="1:7" ht="18" customHeight="1" x14ac:dyDescent="0.25">
      <c r="A1219" s="612">
        <v>864</v>
      </c>
      <c r="B1219" s="634" t="s">
        <v>6790</v>
      </c>
      <c r="C1219" s="675" t="s">
        <v>1922</v>
      </c>
      <c r="D1219" s="612" t="s">
        <v>6784</v>
      </c>
      <c r="E1219" s="621"/>
      <c r="F1219" s="621">
        <v>20000000</v>
      </c>
      <c r="G1219" s="654"/>
    </row>
    <row r="1220" spans="1:7" ht="18" customHeight="1" x14ac:dyDescent="0.25">
      <c r="A1220" s="612">
        <v>865</v>
      </c>
      <c r="B1220" s="634" t="s">
        <v>6791</v>
      </c>
      <c r="C1220" s="655" t="s">
        <v>5335</v>
      </c>
      <c r="D1220" s="612" t="s">
        <v>6782</v>
      </c>
      <c r="E1220" s="621"/>
      <c r="F1220" s="621">
        <v>20000000</v>
      </c>
      <c r="G1220" s="654"/>
    </row>
    <row r="1221" spans="1:7" ht="18" customHeight="1" x14ac:dyDescent="0.25">
      <c r="A1221" s="612">
        <v>866</v>
      </c>
      <c r="B1221" s="634" t="s">
        <v>6792</v>
      </c>
      <c r="C1221" s="655" t="s">
        <v>5335</v>
      </c>
      <c r="D1221" s="612" t="s">
        <v>6782</v>
      </c>
      <c r="E1221" s="621"/>
      <c r="F1221" s="621">
        <v>20000000</v>
      </c>
      <c r="G1221" s="654"/>
    </row>
    <row r="1222" spans="1:7" ht="18" customHeight="1" x14ac:dyDescent="0.25">
      <c r="A1222" s="612">
        <v>867</v>
      </c>
      <c r="B1222" s="666" t="s">
        <v>6793</v>
      </c>
      <c r="C1222" s="655" t="s">
        <v>5335</v>
      </c>
      <c r="D1222" s="606" t="s">
        <v>6782</v>
      </c>
      <c r="E1222" s="621"/>
      <c r="F1222" s="621">
        <v>20000000</v>
      </c>
      <c r="G1222" s="654"/>
    </row>
    <row r="1223" spans="1:7" ht="18" customHeight="1" x14ac:dyDescent="0.25">
      <c r="A1223" s="612">
        <v>868</v>
      </c>
      <c r="B1223" s="666" t="s">
        <v>6794</v>
      </c>
      <c r="C1223" s="655" t="s">
        <v>5335</v>
      </c>
      <c r="D1223" s="606" t="s">
        <v>6782</v>
      </c>
      <c r="E1223" s="621"/>
      <c r="F1223" s="621">
        <v>20000000</v>
      </c>
      <c r="G1223" s="654"/>
    </row>
    <row r="1224" spans="1:7" ht="18" customHeight="1" x14ac:dyDescent="0.25">
      <c r="A1224" s="612">
        <v>869</v>
      </c>
      <c r="B1224" s="666" t="s">
        <v>6795</v>
      </c>
      <c r="C1224" s="655" t="s">
        <v>5335</v>
      </c>
      <c r="D1224" s="606" t="s">
        <v>6782</v>
      </c>
      <c r="E1224" s="621"/>
      <c r="F1224" s="621">
        <v>20000000</v>
      </c>
      <c r="G1224" s="654"/>
    </row>
    <row r="1225" spans="1:7" ht="18" customHeight="1" x14ac:dyDescent="0.25">
      <c r="A1225" s="612">
        <v>870</v>
      </c>
      <c r="B1225" s="666" t="s">
        <v>6796</v>
      </c>
      <c r="C1225" s="655" t="s">
        <v>5335</v>
      </c>
      <c r="D1225" s="606" t="s">
        <v>6782</v>
      </c>
      <c r="E1225" s="621"/>
      <c r="F1225" s="621">
        <v>20000000</v>
      </c>
      <c r="G1225" s="654"/>
    </row>
    <row r="1226" spans="1:7" ht="18" customHeight="1" x14ac:dyDescent="0.25">
      <c r="A1226" s="612">
        <v>871</v>
      </c>
      <c r="B1226" s="666" t="s">
        <v>6797</v>
      </c>
      <c r="C1226" s="655" t="s">
        <v>5335</v>
      </c>
      <c r="D1226" s="606" t="s">
        <v>6787</v>
      </c>
      <c r="E1226" s="621"/>
      <c r="F1226" s="621">
        <v>20000000</v>
      </c>
      <c r="G1226" s="654"/>
    </row>
    <row r="1227" spans="1:7" ht="18" customHeight="1" x14ac:dyDescent="0.25">
      <c r="A1227" s="612">
        <v>872</v>
      </c>
      <c r="B1227" s="666" t="s">
        <v>6798</v>
      </c>
      <c r="C1227" s="655" t="s">
        <v>5335</v>
      </c>
      <c r="D1227" s="606" t="s">
        <v>6787</v>
      </c>
      <c r="E1227" s="621"/>
      <c r="F1227" s="621">
        <v>20000000</v>
      </c>
      <c r="G1227" s="654"/>
    </row>
    <row r="1228" spans="1:7" ht="18" customHeight="1" x14ac:dyDescent="0.25">
      <c r="A1228" s="612">
        <v>873</v>
      </c>
      <c r="B1228" s="666" t="s">
        <v>6799</v>
      </c>
      <c r="C1228" s="655" t="s">
        <v>5335</v>
      </c>
      <c r="D1228" s="606" t="s">
        <v>6787</v>
      </c>
      <c r="E1228" s="621"/>
      <c r="F1228" s="621">
        <v>20000000</v>
      </c>
      <c r="G1228" s="654"/>
    </row>
    <row r="1229" spans="1:7" ht="18" customHeight="1" x14ac:dyDescent="0.25">
      <c r="A1229" s="612">
        <v>874</v>
      </c>
      <c r="B1229" s="666" t="s">
        <v>6800</v>
      </c>
      <c r="C1229" s="655" t="s">
        <v>5335</v>
      </c>
      <c r="D1229" s="606" t="s">
        <v>6787</v>
      </c>
      <c r="E1229" s="621"/>
      <c r="F1229" s="621">
        <v>20000000</v>
      </c>
      <c r="G1229" s="654"/>
    </row>
    <row r="1230" spans="1:7" ht="18" customHeight="1" x14ac:dyDescent="0.25">
      <c r="A1230" s="612">
        <v>875</v>
      </c>
      <c r="B1230" s="666" t="s">
        <v>6801</v>
      </c>
      <c r="C1230" s="655" t="s">
        <v>5335</v>
      </c>
      <c r="D1230" s="606" t="s">
        <v>2882</v>
      </c>
      <c r="E1230" s="621"/>
      <c r="F1230" s="621">
        <v>20000000</v>
      </c>
      <c r="G1230" s="654"/>
    </row>
    <row r="1231" spans="1:7" ht="18" customHeight="1" x14ac:dyDescent="0.25">
      <c r="A1231" s="612">
        <v>876</v>
      </c>
      <c r="B1231" s="666" t="s">
        <v>6802</v>
      </c>
      <c r="C1231" s="606" t="s">
        <v>5335</v>
      </c>
      <c r="D1231" s="606" t="s">
        <v>2882</v>
      </c>
      <c r="E1231" s="621"/>
      <c r="F1231" s="621">
        <v>20000000</v>
      </c>
      <c r="G1231" s="654"/>
    </row>
    <row r="1232" spans="1:7" ht="18" customHeight="1" x14ac:dyDescent="0.25">
      <c r="A1232" s="612">
        <v>877</v>
      </c>
      <c r="B1232" s="666" t="s">
        <v>6803</v>
      </c>
      <c r="C1232" s="606" t="s">
        <v>5335</v>
      </c>
      <c r="D1232" s="606" t="s">
        <v>2882</v>
      </c>
      <c r="E1232" s="621"/>
      <c r="F1232" s="621">
        <v>20000000</v>
      </c>
      <c r="G1232" s="654"/>
    </row>
    <row r="1233" spans="1:7" ht="18" customHeight="1" x14ac:dyDescent="0.25">
      <c r="A1233" s="612">
        <v>878</v>
      </c>
      <c r="B1233" s="666" t="s">
        <v>6804</v>
      </c>
      <c r="C1233" s="606" t="s">
        <v>5335</v>
      </c>
      <c r="D1233" s="606" t="s">
        <v>6784</v>
      </c>
      <c r="E1233" s="621"/>
      <c r="F1233" s="621">
        <v>20000000</v>
      </c>
      <c r="G1233" s="654"/>
    </row>
    <row r="1234" spans="1:7" ht="18" customHeight="1" x14ac:dyDescent="0.25">
      <c r="A1234" s="612">
        <v>879</v>
      </c>
      <c r="B1234" s="666" t="s">
        <v>6805</v>
      </c>
      <c r="C1234" s="606" t="s">
        <v>5335</v>
      </c>
      <c r="D1234" s="606" t="s">
        <v>6784</v>
      </c>
      <c r="E1234" s="621"/>
      <c r="F1234" s="621">
        <v>20000000</v>
      </c>
      <c r="G1234" s="654"/>
    </row>
    <row r="1235" spans="1:7" ht="18" customHeight="1" x14ac:dyDescent="0.25">
      <c r="A1235" s="612">
        <v>880</v>
      </c>
      <c r="B1235" s="666" t="s">
        <v>6806</v>
      </c>
      <c r="C1235" s="606" t="s">
        <v>5335</v>
      </c>
      <c r="D1235" s="606" t="s">
        <v>6784</v>
      </c>
      <c r="E1235" s="621"/>
      <c r="F1235" s="621">
        <v>20000000</v>
      </c>
      <c r="G1235" s="654"/>
    </row>
    <row r="1236" spans="1:7" ht="18" customHeight="1" x14ac:dyDescent="0.25">
      <c r="A1236" s="612">
        <v>881</v>
      </c>
      <c r="B1236" s="666" t="s">
        <v>6807</v>
      </c>
      <c r="C1236" s="606" t="s">
        <v>5335</v>
      </c>
      <c r="D1236" s="606" t="s">
        <v>6808</v>
      </c>
      <c r="E1236" s="621"/>
      <c r="F1236" s="621">
        <v>20000000</v>
      </c>
      <c r="G1236" s="654"/>
    </row>
    <row r="1237" spans="1:7" ht="18" customHeight="1" x14ac:dyDescent="0.25">
      <c r="A1237" s="612">
        <v>882</v>
      </c>
      <c r="B1237" s="666" t="s">
        <v>6809</v>
      </c>
      <c r="C1237" s="606" t="s">
        <v>5335</v>
      </c>
      <c r="D1237" s="606" t="s">
        <v>6810</v>
      </c>
      <c r="E1237" s="621"/>
      <c r="F1237" s="621">
        <v>20000000</v>
      </c>
      <c r="G1237" s="654"/>
    </row>
    <row r="1238" spans="1:7" ht="18" customHeight="1" x14ac:dyDescent="0.25">
      <c r="A1238" s="612">
        <v>883</v>
      </c>
      <c r="B1238" s="666" t="s">
        <v>5704</v>
      </c>
      <c r="C1238" s="606" t="s">
        <v>5335</v>
      </c>
      <c r="D1238" s="606" t="s">
        <v>6811</v>
      </c>
      <c r="E1238" s="621"/>
      <c r="F1238" s="621">
        <v>20000000</v>
      </c>
      <c r="G1238" s="654"/>
    </row>
    <row r="1239" spans="1:7" ht="18" customHeight="1" x14ac:dyDescent="0.25">
      <c r="A1239" s="612">
        <v>884</v>
      </c>
      <c r="B1239" s="634" t="s">
        <v>6812</v>
      </c>
      <c r="C1239" s="606" t="s">
        <v>5335</v>
      </c>
      <c r="D1239" s="612" t="s">
        <v>6782</v>
      </c>
      <c r="E1239" s="667"/>
      <c r="F1239" s="621">
        <v>20000000</v>
      </c>
      <c r="G1239" s="654"/>
    </row>
    <row r="1240" spans="1:7" ht="18" customHeight="1" x14ac:dyDescent="0.25">
      <c r="A1240" s="612">
        <v>885</v>
      </c>
      <c r="B1240" s="634" t="s">
        <v>6813</v>
      </c>
      <c r="C1240" s="606" t="s">
        <v>5335</v>
      </c>
      <c r="D1240" s="612" t="s">
        <v>6782</v>
      </c>
      <c r="E1240" s="667"/>
      <c r="F1240" s="621">
        <v>20000000</v>
      </c>
      <c r="G1240" s="654"/>
    </row>
    <row r="1241" spans="1:7" ht="18" customHeight="1" x14ac:dyDescent="0.25">
      <c r="A1241" s="612">
        <v>886</v>
      </c>
      <c r="B1241" s="627" t="s">
        <v>6814</v>
      </c>
      <c r="C1241" s="606" t="s">
        <v>5335</v>
      </c>
      <c r="D1241" s="606" t="s">
        <v>6782</v>
      </c>
      <c r="E1241" s="681"/>
      <c r="F1241" s="621">
        <v>20000000</v>
      </c>
      <c r="G1241" s="654"/>
    </row>
    <row r="1242" spans="1:7" ht="18" customHeight="1" x14ac:dyDescent="0.25">
      <c r="A1242" s="612">
        <v>887</v>
      </c>
      <c r="B1242" s="666" t="s">
        <v>6815</v>
      </c>
      <c r="C1242" s="606" t="s">
        <v>5335</v>
      </c>
      <c r="D1242" s="606" t="s">
        <v>6816</v>
      </c>
      <c r="E1242" s="667"/>
      <c r="F1242" s="621">
        <v>20000000</v>
      </c>
      <c r="G1242" s="654"/>
    </row>
    <row r="1243" spans="1:7" ht="18" customHeight="1" x14ac:dyDescent="0.25">
      <c r="A1243" s="638" t="s">
        <v>1372</v>
      </c>
      <c r="B1243" s="643" t="s">
        <v>5716</v>
      </c>
      <c r="C1243" s="606"/>
      <c r="D1243" s="640"/>
      <c r="E1243" s="644">
        <f>SUM(E1244:E1249)</f>
        <v>160000000</v>
      </c>
      <c r="F1243" s="644">
        <f>SUM(F1244:F1249)</f>
        <v>40000000</v>
      </c>
      <c r="G1243" s="678"/>
    </row>
    <row r="1244" spans="1:7" ht="18" customHeight="1" x14ac:dyDescent="0.25">
      <c r="A1244" s="612">
        <v>888</v>
      </c>
      <c r="B1244" s="613" t="s">
        <v>6817</v>
      </c>
      <c r="C1244" s="606" t="s">
        <v>1924</v>
      </c>
      <c r="D1244" s="637" t="s">
        <v>5720</v>
      </c>
      <c r="E1244" s="621">
        <v>40000000</v>
      </c>
      <c r="F1244" s="621"/>
      <c r="G1244" s="654"/>
    </row>
    <row r="1245" spans="1:7" ht="18" customHeight="1" x14ac:dyDescent="0.25">
      <c r="A1245" s="612">
        <v>889</v>
      </c>
      <c r="B1245" s="613" t="s">
        <v>6818</v>
      </c>
      <c r="C1245" s="606" t="s">
        <v>1924</v>
      </c>
      <c r="D1245" s="637" t="s">
        <v>5720</v>
      </c>
      <c r="E1245" s="621">
        <v>40000000</v>
      </c>
      <c r="F1245" s="621"/>
      <c r="G1245" s="654"/>
    </row>
    <row r="1246" spans="1:7" ht="18" customHeight="1" x14ac:dyDescent="0.25">
      <c r="A1246" s="612">
        <v>890</v>
      </c>
      <c r="B1246" s="613" t="s">
        <v>6819</v>
      </c>
      <c r="C1246" s="675" t="s">
        <v>1922</v>
      </c>
      <c r="D1246" s="637" t="s">
        <v>5718</v>
      </c>
      <c r="E1246" s="621"/>
      <c r="F1246" s="621">
        <v>20000000</v>
      </c>
      <c r="G1246" s="654"/>
    </row>
    <row r="1247" spans="1:7" ht="18" customHeight="1" x14ac:dyDescent="0.25">
      <c r="A1247" s="612">
        <v>891</v>
      </c>
      <c r="B1247" s="613" t="s">
        <v>6820</v>
      </c>
      <c r="C1247" s="655" t="s">
        <v>1922</v>
      </c>
      <c r="D1247" s="637" t="s">
        <v>5722</v>
      </c>
      <c r="E1247" s="621">
        <v>40000000</v>
      </c>
      <c r="F1247" s="621"/>
      <c r="G1247" s="654"/>
    </row>
    <row r="1248" spans="1:7" ht="18" customHeight="1" x14ac:dyDescent="0.25">
      <c r="A1248" s="612">
        <v>892</v>
      </c>
      <c r="B1248" s="613" t="s">
        <v>6821</v>
      </c>
      <c r="C1248" s="675" t="s">
        <v>1922</v>
      </c>
      <c r="D1248" s="637" t="s">
        <v>5510</v>
      </c>
      <c r="E1248" s="621"/>
      <c r="F1248" s="621">
        <v>20000000</v>
      </c>
      <c r="G1248" s="654"/>
    </row>
    <row r="1249" spans="1:7" ht="18" customHeight="1" x14ac:dyDescent="0.25">
      <c r="A1249" s="612">
        <v>893</v>
      </c>
      <c r="B1249" s="613" t="s">
        <v>6822</v>
      </c>
      <c r="C1249" s="606" t="s">
        <v>1957</v>
      </c>
      <c r="D1249" s="637" t="s">
        <v>5720</v>
      </c>
      <c r="E1249" s="621">
        <v>40000000</v>
      </c>
      <c r="F1249" s="621"/>
      <c r="G1249" s="654"/>
    </row>
    <row r="1250" spans="1:7" ht="18" customHeight="1" x14ac:dyDescent="0.25">
      <c r="A1250" s="638" t="s">
        <v>1374</v>
      </c>
      <c r="B1250" s="643" t="s">
        <v>6823</v>
      </c>
      <c r="C1250" s="606"/>
      <c r="D1250" s="640"/>
      <c r="E1250" s="607">
        <f>SUM(E1251:E1255)</f>
        <v>0</v>
      </c>
      <c r="F1250" s="607">
        <f>SUM(F1251:F1255)</f>
        <v>100000000</v>
      </c>
      <c r="G1250" s="653"/>
    </row>
    <row r="1251" spans="1:7" ht="18" customHeight="1" x14ac:dyDescent="0.25">
      <c r="A1251" s="612">
        <v>894</v>
      </c>
      <c r="B1251" s="651" t="s">
        <v>6824</v>
      </c>
      <c r="C1251" s="606" t="s">
        <v>5335</v>
      </c>
      <c r="D1251" s="659" t="s">
        <v>6825</v>
      </c>
      <c r="E1251" s="621"/>
      <c r="F1251" s="621">
        <v>20000000</v>
      </c>
      <c r="G1251" s="654"/>
    </row>
    <row r="1252" spans="1:7" ht="18" customHeight="1" x14ac:dyDescent="0.25">
      <c r="A1252" s="612">
        <v>895</v>
      </c>
      <c r="B1252" s="651" t="s">
        <v>6826</v>
      </c>
      <c r="C1252" s="606" t="s">
        <v>5335</v>
      </c>
      <c r="D1252" s="659" t="s">
        <v>6825</v>
      </c>
      <c r="E1252" s="621"/>
      <c r="F1252" s="621">
        <v>20000000</v>
      </c>
      <c r="G1252" s="659" t="s">
        <v>1914</v>
      </c>
    </row>
    <row r="1253" spans="1:7" ht="18" customHeight="1" x14ac:dyDescent="0.25">
      <c r="A1253" s="612">
        <v>896</v>
      </c>
      <c r="B1253" s="651" t="s">
        <v>6827</v>
      </c>
      <c r="C1253" s="606" t="s">
        <v>5335</v>
      </c>
      <c r="D1253" s="659" t="s">
        <v>6828</v>
      </c>
      <c r="E1253" s="621"/>
      <c r="F1253" s="621">
        <v>20000000</v>
      </c>
      <c r="G1253" s="654"/>
    </row>
    <row r="1254" spans="1:7" ht="18" customHeight="1" x14ac:dyDescent="0.25">
      <c r="A1254" s="612">
        <v>897</v>
      </c>
      <c r="B1254" s="651" t="s">
        <v>6829</v>
      </c>
      <c r="C1254" s="606" t="s">
        <v>5335</v>
      </c>
      <c r="D1254" s="659" t="s">
        <v>6830</v>
      </c>
      <c r="E1254" s="621"/>
      <c r="F1254" s="621">
        <v>20000000</v>
      </c>
      <c r="G1254" s="654"/>
    </row>
    <row r="1255" spans="1:7" ht="18" customHeight="1" x14ac:dyDescent="0.25">
      <c r="A1255" s="612">
        <v>898</v>
      </c>
      <c r="B1255" s="651" t="s">
        <v>6831</v>
      </c>
      <c r="C1255" s="675" t="s">
        <v>1922</v>
      </c>
      <c r="D1255" s="659" t="s">
        <v>6832</v>
      </c>
      <c r="E1255" s="621"/>
      <c r="F1255" s="621">
        <v>20000000</v>
      </c>
      <c r="G1255" s="654"/>
    </row>
    <row r="1256" spans="1:7" ht="18" customHeight="1" x14ac:dyDescent="0.25">
      <c r="A1256" s="604" t="s">
        <v>1376</v>
      </c>
      <c r="B1256" s="629" t="s">
        <v>5728</v>
      </c>
      <c r="C1256" s="604"/>
      <c r="D1256" s="604"/>
      <c r="E1256" s="607">
        <f>SUM(E1257:E1339)</f>
        <v>760000000</v>
      </c>
      <c r="F1256" s="607">
        <f>SUM(F1257:F1339)</f>
        <v>1280000000</v>
      </c>
      <c r="G1256" s="653"/>
    </row>
    <row r="1257" spans="1:7" ht="18" customHeight="1" x14ac:dyDescent="0.25">
      <c r="A1257" s="612">
        <v>899</v>
      </c>
      <c r="B1257" s="634" t="s">
        <v>6833</v>
      </c>
      <c r="C1257" s="655" t="s">
        <v>5335</v>
      </c>
      <c r="D1257" s="612" t="s">
        <v>5730</v>
      </c>
      <c r="E1257" s="617"/>
      <c r="F1257" s="621">
        <v>20000000</v>
      </c>
      <c r="G1257" s="654"/>
    </row>
    <row r="1258" spans="1:7" ht="18" customHeight="1" x14ac:dyDescent="0.25">
      <c r="A1258" s="612">
        <v>900</v>
      </c>
      <c r="B1258" s="634" t="s">
        <v>6834</v>
      </c>
      <c r="C1258" s="606" t="s">
        <v>5335</v>
      </c>
      <c r="D1258" s="612" t="s">
        <v>5734</v>
      </c>
      <c r="E1258" s="617"/>
      <c r="F1258" s="621">
        <v>20000000</v>
      </c>
      <c r="G1258" s="654"/>
    </row>
    <row r="1259" spans="1:7" ht="18" customHeight="1" x14ac:dyDescent="0.25">
      <c r="A1259" s="612">
        <v>901</v>
      </c>
      <c r="B1259" s="634" t="s">
        <v>6835</v>
      </c>
      <c r="C1259" s="606" t="s">
        <v>5335</v>
      </c>
      <c r="D1259" s="612" t="s">
        <v>5734</v>
      </c>
      <c r="E1259" s="621">
        <v>40000000</v>
      </c>
      <c r="F1259" s="617"/>
      <c r="G1259" s="654"/>
    </row>
    <row r="1260" spans="1:7" ht="18" customHeight="1" x14ac:dyDescent="0.25">
      <c r="A1260" s="612">
        <v>902</v>
      </c>
      <c r="B1260" s="634" t="s">
        <v>6836</v>
      </c>
      <c r="C1260" s="606" t="s">
        <v>5335</v>
      </c>
      <c r="D1260" s="612" t="s">
        <v>5734</v>
      </c>
      <c r="E1260" s="621">
        <v>40000000</v>
      </c>
      <c r="F1260" s="617"/>
      <c r="G1260" s="654"/>
    </row>
    <row r="1261" spans="1:7" ht="18" customHeight="1" x14ac:dyDescent="0.25">
      <c r="A1261" s="612">
        <v>903</v>
      </c>
      <c r="B1261" s="634" t="s">
        <v>6837</v>
      </c>
      <c r="C1261" s="606" t="s">
        <v>5335</v>
      </c>
      <c r="D1261" s="612" t="s">
        <v>5734</v>
      </c>
      <c r="E1261" s="621">
        <v>40000000</v>
      </c>
      <c r="F1261" s="617"/>
      <c r="G1261" s="654"/>
    </row>
    <row r="1262" spans="1:7" ht="18" customHeight="1" x14ac:dyDescent="0.25">
      <c r="A1262" s="612">
        <v>904</v>
      </c>
      <c r="B1262" s="634" t="s">
        <v>6838</v>
      </c>
      <c r="C1262" s="606" t="s">
        <v>5742</v>
      </c>
      <c r="D1262" s="612" t="s">
        <v>5734</v>
      </c>
      <c r="E1262" s="617"/>
      <c r="F1262" s="621">
        <v>20000000</v>
      </c>
      <c r="G1262" s="654"/>
    </row>
    <row r="1263" spans="1:7" ht="18" customHeight="1" x14ac:dyDescent="0.25">
      <c r="A1263" s="612">
        <v>905</v>
      </c>
      <c r="B1263" s="634" t="s">
        <v>6839</v>
      </c>
      <c r="C1263" s="606" t="s">
        <v>5335</v>
      </c>
      <c r="D1263" s="612" t="s">
        <v>5734</v>
      </c>
      <c r="E1263" s="621">
        <v>40000000</v>
      </c>
      <c r="F1263" s="621"/>
      <c r="G1263" s="654"/>
    </row>
    <row r="1264" spans="1:7" ht="18" customHeight="1" x14ac:dyDescent="0.25">
      <c r="A1264" s="612">
        <v>906</v>
      </c>
      <c r="B1264" s="634" t="s">
        <v>6840</v>
      </c>
      <c r="C1264" s="675" t="s">
        <v>1922</v>
      </c>
      <c r="D1264" s="612" t="s">
        <v>5734</v>
      </c>
      <c r="E1264" s="617"/>
      <c r="F1264" s="621">
        <v>20000000</v>
      </c>
      <c r="G1264" s="654"/>
    </row>
    <row r="1265" spans="1:7" ht="18" customHeight="1" x14ac:dyDescent="0.25">
      <c r="A1265" s="612">
        <v>907</v>
      </c>
      <c r="B1265" s="634" t="s">
        <v>6841</v>
      </c>
      <c r="C1265" s="606" t="s">
        <v>5335</v>
      </c>
      <c r="D1265" s="612" t="s">
        <v>5736</v>
      </c>
      <c r="E1265" s="621">
        <v>40000000</v>
      </c>
      <c r="F1265" s="621"/>
      <c r="G1265" s="654"/>
    </row>
    <row r="1266" spans="1:7" ht="18" customHeight="1" x14ac:dyDescent="0.25">
      <c r="A1266" s="612">
        <v>908</v>
      </c>
      <c r="B1266" s="634" t="s">
        <v>6842</v>
      </c>
      <c r="C1266" s="606" t="s">
        <v>5335</v>
      </c>
      <c r="D1266" s="612" t="s">
        <v>5736</v>
      </c>
      <c r="E1266" s="617"/>
      <c r="F1266" s="621">
        <v>20000000</v>
      </c>
      <c r="G1266" s="654"/>
    </row>
    <row r="1267" spans="1:7" ht="18" customHeight="1" x14ac:dyDescent="0.25">
      <c r="A1267" s="612">
        <v>909</v>
      </c>
      <c r="B1267" s="634" t="s">
        <v>6843</v>
      </c>
      <c r="C1267" s="606" t="s">
        <v>5335</v>
      </c>
      <c r="D1267" s="612" t="s">
        <v>5736</v>
      </c>
      <c r="E1267" s="617"/>
      <c r="F1267" s="621">
        <v>20000000</v>
      </c>
      <c r="G1267" s="654"/>
    </row>
    <row r="1268" spans="1:7" ht="18" customHeight="1" x14ac:dyDescent="0.25">
      <c r="A1268" s="612">
        <v>910</v>
      </c>
      <c r="B1268" s="634" t="s">
        <v>6844</v>
      </c>
      <c r="C1268" s="606" t="s">
        <v>5335</v>
      </c>
      <c r="D1268" s="612" t="s">
        <v>5739</v>
      </c>
      <c r="E1268" s="617"/>
      <c r="F1268" s="621">
        <v>20000000</v>
      </c>
      <c r="G1268" s="654"/>
    </row>
    <row r="1269" spans="1:7" ht="18" customHeight="1" x14ac:dyDescent="0.25">
      <c r="A1269" s="612">
        <v>911</v>
      </c>
      <c r="B1269" s="634" t="s">
        <v>6845</v>
      </c>
      <c r="C1269" s="606" t="s">
        <v>5335</v>
      </c>
      <c r="D1269" s="612" t="s">
        <v>5739</v>
      </c>
      <c r="E1269" s="617"/>
      <c r="F1269" s="621">
        <v>20000000</v>
      </c>
      <c r="G1269" s="654"/>
    </row>
    <row r="1270" spans="1:7" ht="18" customHeight="1" x14ac:dyDescent="0.25">
      <c r="A1270" s="612">
        <v>912</v>
      </c>
      <c r="B1270" s="634" t="s">
        <v>6846</v>
      </c>
      <c r="C1270" s="606" t="s">
        <v>5335</v>
      </c>
      <c r="D1270" s="612" t="s">
        <v>5743</v>
      </c>
      <c r="E1270" s="617"/>
      <c r="F1270" s="621">
        <v>20000000</v>
      </c>
      <c r="G1270" s="654"/>
    </row>
    <row r="1271" spans="1:7" ht="18" customHeight="1" x14ac:dyDescent="0.25">
      <c r="A1271" s="612">
        <v>913</v>
      </c>
      <c r="B1271" s="634" t="s">
        <v>6847</v>
      </c>
      <c r="C1271" s="606" t="s">
        <v>5335</v>
      </c>
      <c r="D1271" s="612" t="s">
        <v>5743</v>
      </c>
      <c r="E1271" s="617"/>
      <c r="F1271" s="621">
        <v>20000000</v>
      </c>
      <c r="G1271" s="654"/>
    </row>
    <row r="1272" spans="1:7" ht="18" customHeight="1" x14ac:dyDescent="0.25">
      <c r="A1272" s="612">
        <v>914</v>
      </c>
      <c r="B1272" s="634" t="s">
        <v>6848</v>
      </c>
      <c r="C1272" s="606" t="s">
        <v>5335</v>
      </c>
      <c r="D1272" s="612" t="s">
        <v>5743</v>
      </c>
      <c r="E1272" s="621">
        <v>40000000</v>
      </c>
      <c r="F1272" s="621"/>
      <c r="G1272" s="654"/>
    </row>
    <row r="1273" spans="1:7" ht="18" customHeight="1" x14ac:dyDescent="0.25">
      <c r="A1273" s="612">
        <v>915</v>
      </c>
      <c r="B1273" s="634" t="s">
        <v>6849</v>
      </c>
      <c r="C1273" s="606" t="s">
        <v>5335</v>
      </c>
      <c r="D1273" s="612" t="s">
        <v>5743</v>
      </c>
      <c r="E1273" s="617"/>
      <c r="F1273" s="621">
        <v>20000000</v>
      </c>
      <c r="G1273" s="654"/>
    </row>
    <row r="1274" spans="1:7" ht="18" customHeight="1" x14ac:dyDescent="0.25">
      <c r="A1274" s="612">
        <v>916</v>
      </c>
      <c r="B1274" s="634" t="s">
        <v>6850</v>
      </c>
      <c r="C1274" s="606" t="s">
        <v>5335</v>
      </c>
      <c r="D1274" s="612" t="s">
        <v>5743</v>
      </c>
      <c r="E1274" s="617"/>
      <c r="F1274" s="621">
        <v>20000000</v>
      </c>
      <c r="G1274" s="654"/>
    </row>
    <row r="1275" spans="1:7" ht="18" customHeight="1" x14ac:dyDescent="0.25">
      <c r="A1275" s="612">
        <v>917</v>
      </c>
      <c r="B1275" s="634" t="s">
        <v>6851</v>
      </c>
      <c r="C1275" s="606" t="s">
        <v>5335</v>
      </c>
      <c r="D1275" s="612" t="s">
        <v>5743</v>
      </c>
      <c r="E1275" s="617"/>
      <c r="F1275" s="621">
        <v>20000000</v>
      </c>
      <c r="G1275" s="654"/>
    </row>
    <row r="1276" spans="1:7" ht="18" customHeight="1" x14ac:dyDescent="0.25">
      <c r="A1276" s="612">
        <v>918</v>
      </c>
      <c r="B1276" s="634" t="s">
        <v>6852</v>
      </c>
      <c r="C1276" s="606" t="s">
        <v>1957</v>
      </c>
      <c r="D1276" s="612" t="s">
        <v>5743</v>
      </c>
      <c r="E1276" s="621">
        <v>40000000</v>
      </c>
      <c r="F1276" s="621"/>
      <c r="G1276" s="654"/>
    </row>
    <row r="1277" spans="1:7" ht="18" customHeight="1" x14ac:dyDescent="0.25">
      <c r="A1277" s="612">
        <v>919</v>
      </c>
      <c r="B1277" s="634" t="s">
        <v>6853</v>
      </c>
      <c r="C1277" s="606" t="s">
        <v>1957</v>
      </c>
      <c r="D1277" s="612" t="s">
        <v>5745</v>
      </c>
      <c r="E1277" s="617"/>
      <c r="F1277" s="621">
        <v>20000000</v>
      </c>
      <c r="G1277" s="654"/>
    </row>
    <row r="1278" spans="1:7" ht="18" customHeight="1" x14ac:dyDescent="0.25">
      <c r="A1278" s="612">
        <v>920</v>
      </c>
      <c r="B1278" s="634" t="s">
        <v>6854</v>
      </c>
      <c r="C1278" s="606" t="s">
        <v>5335</v>
      </c>
      <c r="D1278" s="612" t="s">
        <v>5745</v>
      </c>
      <c r="E1278" s="617"/>
      <c r="F1278" s="621">
        <v>20000000</v>
      </c>
      <c r="G1278" s="654"/>
    </row>
    <row r="1279" spans="1:7" ht="18" customHeight="1" x14ac:dyDescent="0.25">
      <c r="A1279" s="612">
        <v>921</v>
      </c>
      <c r="B1279" s="634" t="s">
        <v>6855</v>
      </c>
      <c r="C1279" s="606" t="s">
        <v>5335</v>
      </c>
      <c r="D1279" s="612" t="s">
        <v>5745</v>
      </c>
      <c r="E1279" s="617"/>
      <c r="F1279" s="621">
        <v>20000000</v>
      </c>
      <c r="G1279" s="654"/>
    </row>
    <row r="1280" spans="1:7" ht="18" customHeight="1" x14ac:dyDescent="0.25">
      <c r="A1280" s="612">
        <v>922</v>
      </c>
      <c r="B1280" s="634" t="s">
        <v>6856</v>
      </c>
      <c r="C1280" s="606" t="s">
        <v>5335</v>
      </c>
      <c r="D1280" s="612" t="s">
        <v>5745</v>
      </c>
      <c r="E1280" s="617"/>
      <c r="F1280" s="621">
        <v>20000000</v>
      </c>
      <c r="G1280" s="654"/>
    </row>
    <row r="1281" spans="1:7" ht="18" customHeight="1" x14ac:dyDescent="0.25">
      <c r="A1281" s="612">
        <v>923</v>
      </c>
      <c r="B1281" s="634" t="s">
        <v>6857</v>
      </c>
      <c r="C1281" s="606" t="s">
        <v>5335</v>
      </c>
      <c r="D1281" s="612" t="s">
        <v>5745</v>
      </c>
      <c r="E1281" s="617"/>
      <c r="F1281" s="621">
        <v>20000000</v>
      </c>
      <c r="G1281" s="654"/>
    </row>
    <row r="1282" spans="1:7" ht="18" customHeight="1" x14ac:dyDescent="0.25">
      <c r="A1282" s="612">
        <v>924</v>
      </c>
      <c r="B1282" s="634" t="s">
        <v>6858</v>
      </c>
      <c r="C1282" s="606" t="s">
        <v>5335</v>
      </c>
      <c r="D1282" s="612" t="s">
        <v>5745</v>
      </c>
      <c r="E1282" s="617"/>
      <c r="F1282" s="621">
        <v>20000000</v>
      </c>
      <c r="G1282" s="654"/>
    </row>
    <row r="1283" spans="1:7" ht="18" customHeight="1" x14ac:dyDescent="0.25">
      <c r="A1283" s="612">
        <v>925</v>
      </c>
      <c r="B1283" s="634" t="s">
        <v>6859</v>
      </c>
      <c r="C1283" s="606" t="s">
        <v>5335</v>
      </c>
      <c r="D1283" s="612" t="s">
        <v>5748</v>
      </c>
      <c r="E1283" s="621">
        <v>40000000</v>
      </c>
      <c r="F1283" s="621"/>
      <c r="G1283" s="654"/>
    </row>
    <row r="1284" spans="1:7" ht="18" customHeight="1" x14ac:dyDescent="0.25">
      <c r="A1284" s="612">
        <v>926</v>
      </c>
      <c r="B1284" s="634" t="s">
        <v>6860</v>
      </c>
      <c r="C1284" s="606" t="s">
        <v>5335</v>
      </c>
      <c r="D1284" s="612" t="s">
        <v>5748</v>
      </c>
      <c r="E1284" s="617"/>
      <c r="F1284" s="621">
        <v>20000000</v>
      </c>
      <c r="G1284" s="654"/>
    </row>
    <row r="1285" spans="1:7" ht="18" customHeight="1" x14ac:dyDescent="0.25">
      <c r="A1285" s="612">
        <v>927</v>
      </c>
      <c r="B1285" s="634" t="s">
        <v>6861</v>
      </c>
      <c r="C1285" s="606" t="s">
        <v>5335</v>
      </c>
      <c r="D1285" s="612" t="s">
        <v>5748</v>
      </c>
      <c r="E1285" s="617"/>
      <c r="F1285" s="621">
        <v>20000000</v>
      </c>
      <c r="G1285" s="654"/>
    </row>
    <row r="1286" spans="1:7" ht="18" customHeight="1" x14ac:dyDescent="0.25">
      <c r="A1286" s="612">
        <v>928</v>
      </c>
      <c r="B1286" s="634" t="s">
        <v>6862</v>
      </c>
      <c r="C1286" s="606" t="s">
        <v>5335</v>
      </c>
      <c r="D1286" s="612" t="s">
        <v>5748</v>
      </c>
      <c r="E1286" s="617"/>
      <c r="F1286" s="621">
        <v>20000000</v>
      </c>
      <c r="G1286" s="654"/>
    </row>
    <row r="1287" spans="1:7" ht="18" customHeight="1" x14ac:dyDescent="0.25">
      <c r="A1287" s="612">
        <v>929</v>
      </c>
      <c r="B1287" s="634" t="s">
        <v>6863</v>
      </c>
      <c r="C1287" s="606" t="s">
        <v>5335</v>
      </c>
      <c r="D1287" s="612" t="s">
        <v>5748</v>
      </c>
      <c r="E1287" s="617"/>
      <c r="F1287" s="621">
        <v>20000000</v>
      </c>
      <c r="G1287" s="654"/>
    </row>
    <row r="1288" spans="1:7" ht="18" customHeight="1" x14ac:dyDescent="0.25">
      <c r="A1288" s="612">
        <v>930</v>
      </c>
      <c r="B1288" s="634" t="s">
        <v>6864</v>
      </c>
      <c r="C1288" s="606" t="s">
        <v>5335</v>
      </c>
      <c r="D1288" s="612" t="s">
        <v>5748</v>
      </c>
      <c r="E1288" s="617"/>
      <c r="F1288" s="621">
        <v>20000000</v>
      </c>
      <c r="G1288" s="654"/>
    </row>
    <row r="1289" spans="1:7" ht="18" customHeight="1" x14ac:dyDescent="0.25">
      <c r="A1289" s="612">
        <v>931</v>
      </c>
      <c r="B1289" s="634" t="s">
        <v>6865</v>
      </c>
      <c r="C1289" s="655" t="s">
        <v>5335</v>
      </c>
      <c r="D1289" s="612" t="s">
        <v>5748</v>
      </c>
      <c r="E1289" s="621"/>
      <c r="F1289" s="621">
        <v>20000000</v>
      </c>
      <c r="G1289" s="654"/>
    </row>
    <row r="1290" spans="1:7" ht="18" customHeight="1" x14ac:dyDescent="0.25">
      <c r="A1290" s="612">
        <v>932</v>
      </c>
      <c r="B1290" s="634" t="s">
        <v>6866</v>
      </c>
      <c r="C1290" s="675" t="s">
        <v>1922</v>
      </c>
      <c r="D1290" s="612" t="s">
        <v>5750</v>
      </c>
      <c r="E1290" s="617"/>
      <c r="F1290" s="621">
        <v>20000000</v>
      </c>
      <c r="G1290" s="654"/>
    </row>
    <row r="1291" spans="1:7" ht="18" customHeight="1" x14ac:dyDescent="0.25">
      <c r="A1291" s="612">
        <v>933</v>
      </c>
      <c r="B1291" s="634" t="s">
        <v>6867</v>
      </c>
      <c r="C1291" s="606" t="s">
        <v>5335</v>
      </c>
      <c r="D1291" s="612" t="s">
        <v>5750</v>
      </c>
      <c r="E1291" s="617"/>
      <c r="F1291" s="621">
        <v>20000000</v>
      </c>
      <c r="G1291" s="654"/>
    </row>
    <row r="1292" spans="1:7" ht="18" customHeight="1" x14ac:dyDescent="0.25">
      <c r="A1292" s="612">
        <v>934</v>
      </c>
      <c r="B1292" s="634" t="s">
        <v>6868</v>
      </c>
      <c r="C1292" s="606" t="s">
        <v>5335</v>
      </c>
      <c r="D1292" s="612" t="s">
        <v>5750</v>
      </c>
      <c r="E1292" s="621"/>
      <c r="F1292" s="621">
        <v>20000000</v>
      </c>
      <c r="G1292" s="654"/>
    </row>
    <row r="1293" spans="1:7" ht="18" customHeight="1" x14ac:dyDescent="0.25">
      <c r="A1293" s="612">
        <v>935</v>
      </c>
      <c r="B1293" s="634" t="s">
        <v>6869</v>
      </c>
      <c r="C1293" s="606" t="s">
        <v>5335</v>
      </c>
      <c r="D1293" s="612" t="s">
        <v>5750</v>
      </c>
      <c r="E1293" s="617"/>
      <c r="F1293" s="621">
        <v>20000000</v>
      </c>
      <c r="G1293" s="654"/>
    </row>
    <row r="1294" spans="1:7" ht="18" customHeight="1" x14ac:dyDescent="0.25">
      <c r="A1294" s="612">
        <v>936</v>
      </c>
      <c r="B1294" s="634" t="s">
        <v>6870</v>
      </c>
      <c r="C1294" s="606" t="s">
        <v>5335</v>
      </c>
      <c r="D1294" s="612" t="s">
        <v>5750</v>
      </c>
      <c r="E1294" s="617"/>
      <c r="F1294" s="621">
        <v>20000000</v>
      </c>
      <c r="G1294" s="654"/>
    </row>
    <row r="1295" spans="1:7" ht="18" customHeight="1" x14ac:dyDescent="0.25">
      <c r="A1295" s="612">
        <v>937</v>
      </c>
      <c r="B1295" s="634" t="s">
        <v>6871</v>
      </c>
      <c r="C1295" s="606" t="s">
        <v>5335</v>
      </c>
      <c r="D1295" s="612" t="s">
        <v>5750</v>
      </c>
      <c r="E1295" s="621">
        <v>40000000</v>
      </c>
      <c r="F1295" s="621"/>
      <c r="G1295" s="654"/>
    </row>
    <row r="1296" spans="1:7" ht="18" customHeight="1" x14ac:dyDescent="0.25">
      <c r="A1296" s="612">
        <v>938</v>
      </c>
      <c r="B1296" s="634" t="s">
        <v>6872</v>
      </c>
      <c r="C1296" s="655" t="s">
        <v>5335</v>
      </c>
      <c r="D1296" s="612" t="s">
        <v>5753</v>
      </c>
      <c r="E1296" s="621"/>
      <c r="F1296" s="621">
        <v>20000000</v>
      </c>
      <c r="G1296" s="654"/>
    </row>
    <row r="1297" spans="1:7" ht="18" customHeight="1" x14ac:dyDescent="0.25">
      <c r="A1297" s="612">
        <v>939</v>
      </c>
      <c r="B1297" s="634" t="s">
        <v>6873</v>
      </c>
      <c r="C1297" s="655" t="s">
        <v>5335</v>
      </c>
      <c r="D1297" s="612" t="s">
        <v>5753</v>
      </c>
      <c r="E1297" s="617"/>
      <c r="F1297" s="621">
        <v>20000000</v>
      </c>
      <c r="G1297" s="654"/>
    </row>
    <row r="1298" spans="1:7" ht="18" customHeight="1" x14ac:dyDescent="0.25">
      <c r="A1298" s="612">
        <v>940</v>
      </c>
      <c r="B1298" s="634" t="s">
        <v>6874</v>
      </c>
      <c r="C1298" s="655" t="s">
        <v>5335</v>
      </c>
      <c r="D1298" s="612" t="s">
        <v>5753</v>
      </c>
      <c r="E1298" s="617"/>
      <c r="F1298" s="621">
        <v>20000000</v>
      </c>
      <c r="G1298" s="654"/>
    </row>
    <row r="1299" spans="1:7" ht="18" customHeight="1" x14ac:dyDescent="0.25">
      <c r="A1299" s="612">
        <v>941</v>
      </c>
      <c r="B1299" s="634" t="s">
        <v>6875</v>
      </c>
      <c r="C1299" s="655" t="s">
        <v>5335</v>
      </c>
      <c r="D1299" s="612" t="s">
        <v>5753</v>
      </c>
      <c r="E1299" s="617"/>
      <c r="F1299" s="621">
        <v>20000000</v>
      </c>
      <c r="G1299" s="654"/>
    </row>
    <row r="1300" spans="1:7" ht="18" customHeight="1" x14ac:dyDescent="0.25">
      <c r="A1300" s="612">
        <v>942</v>
      </c>
      <c r="B1300" s="634" t="s">
        <v>6876</v>
      </c>
      <c r="C1300" s="655" t="s">
        <v>5335</v>
      </c>
      <c r="D1300" s="612" t="s">
        <v>5753</v>
      </c>
      <c r="E1300" s="617"/>
      <c r="F1300" s="621">
        <v>20000000</v>
      </c>
      <c r="G1300" s="654"/>
    </row>
    <row r="1301" spans="1:7" ht="18" customHeight="1" x14ac:dyDescent="0.25">
      <c r="A1301" s="612">
        <v>943</v>
      </c>
      <c r="B1301" s="634" t="s">
        <v>6877</v>
      </c>
      <c r="C1301" s="655" t="s">
        <v>5335</v>
      </c>
      <c r="D1301" s="612" t="s">
        <v>5753</v>
      </c>
      <c r="E1301" s="617"/>
      <c r="F1301" s="621">
        <v>20000000</v>
      </c>
      <c r="G1301" s="654"/>
    </row>
    <row r="1302" spans="1:7" ht="18" customHeight="1" x14ac:dyDescent="0.25">
      <c r="A1302" s="612">
        <v>944</v>
      </c>
      <c r="B1302" s="634" t="s">
        <v>6878</v>
      </c>
      <c r="C1302" s="655" t="s">
        <v>5335</v>
      </c>
      <c r="D1302" s="612" t="s">
        <v>5753</v>
      </c>
      <c r="E1302" s="621">
        <v>40000000</v>
      </c>
      <c r="F1302" s="621"/>
      <c r="G1302" s="654"/>
    </row>
    <row r="1303" spans="1:7" ht="18" customHeight="1" x14ac:dyDescent="0.25">
      <c r="A1303" s="612">
        <v>945</v>
      </c>
      <c r="B1303" s="634" t="s">
        <v>6879</v>
      </c>
      <c r="C1303" s="655" t="s">
        <v>5335</v>
      </c>
      <c r="D1303" s="612" t="s">
        <v>5753</v>
      </c>
      <c r="E1303" s="617"/>
      <c r="F1303" s="621">
        <v>20000000</v>
      </c>
      <c r="G1303" s="654"/>
    </row>
    <row r="1304" spans="1:7" ht="18" customHeight="1" x14ac:dyDescent="0.25">
      <c r="A1304" s="612">
        <v>946</v>
      </c>
      <c r="B1304" s="634" t="s">
        <v>6880</v>
      </c>
      <c r="C1304" s="655" t="s">
        <v>5335</v>
      </c>
      <c r="D1304" s="612" t="s">
        <v>5753</v>
      </c>
      <c r="E1304" s="617"/>
      <c r="F1304" s="621">
        <v>20000000</v>
      </c>
      <c r="G1304" s="654"/>
    </row>
    <row r="1305" spans="1:7" ht="18" customHeight="1" x14ac:dyDescent="0.25">
      <c r="A1305" s="612">
        <v>947</v>
      </c>
      <c r="B1305" s="634" t="s">
        <v>6881</v>
      </c>
      <c r="C1305" s="655" t="s">
        <v>5335</v>
      </c>
      <c r="D1305" s="612" t="s">
        <v>5753</v>
      </c>
      <c r="E1305" s="617"/>
      <c r="F1305" s="621">
        <v>20000000</v>
      </c>
      <c r="G1305" s="654"/>
    </row>
    <row r="1306" spans="1:7" ht="18" customHeight="1" x14ac:dyDescent="0.25">
      <c r="A1306" s="612">
        <v>948</v>
      </c>
      <c r="B1306" s="634" t="s">
        <v>6882</v>
      </c>
      <c r="C1306" s="655" t="s">
        <v>5335</v>
      </c>
      <c r="D1306" s="612" t="s">
        <v>5753</v>
      </c>
      <c r="E1306" s="621">
        <v>40000000</v>
      </c>
      <c r="F1306" s="621"/>
      <c r="G1306" s="654"/>
    </row>
    <row r="1307" spans="1:7" ht="18" customHeight="1" x14ac:dyDescent="0.25">
      <c r="A1307" s="612">
        <v>949</v>
      </c>
      <c r="B1307" s="634" t="s">
        <v>6883</v>
      </c>
      <c r="C1307" s="675" t="s">
        <v>1922</v>
      </c>
      <c r="D1307" s="612" t="s">
        <v>5753</v>
      </c>
      <c r="E1307" s="617"/>
      <c r="F1307" s="621">
        <v>20000000</v>
      </c>
      <c r="G1307" s="654"/>
    </row>
    <row r="1308" spans="1:7" ht="18" customHeight="1" x14ac:dyDescent="0.25">
      <c r="A1308" s="612">
        <v>950</v>
      </c>
      <c r="B1308" s="634" t="s">
        <v>6884</v>
      </c>
      <c r="C1308" s="655" t="s">
        <v>5335</v>
      </c>
      <c r="D1308" s="612" t="s">
        <v>5753</v>
      </c>
      <c r="E1308" s="617"/>
      <c r="F1308" s="621">
        <v>20000000</v>
      </c>
      <c r="G1308" s="654"/>
    </row>
    <row r="1309" spans="1:7" ht="18" customHeight="1" x14ac:dyDescent="0.25">
      <c r="A1309" s="612">
        <v>951</v>
      </c>
      <c r="B1309" s="634" t="s">
        <v>6885</v>
      </c>
      <c r="C1309" s="655" t="s">
        <v>5335</v>
      </c>
      <c r="D1309" s="612" t="s">
        <v>5756</v>
      </c>
      <c r="E1309" s="621">
        <v>40000000</v>
      </c>
      <c r="F1309" s="621"/>
      <c r="G1309" s="654"/>
    </row>
    <row r="1310" spans="1:7" ht="18" customHeight="1" x14ac:dyDescent="0.25">
      <c r="A1310" s="612">
        <v>952</v>
      </c>
      <c r="B1310" s="634" t="s">
        <v>6886</v>
      </c>
      <c r="C1310" s="606" t="s">
        <v>5742</v>
      </c>
      <c r="D1310" s="612" t="s">
        <v>5756</v>
      </c>
      <c r="E1310" s="621">
        <v>40000000</v>
      </c>
      <c r="F1310" s="621"/>
      <c r="G1310" s="654"/>
    </row>
    <row r="1311" spans="1:7" ht="18" customHeight="1" x14ac:dyDescent="0.25">
      <c r="A1311" s="612">
        <v>953</v>
      </c>
      <c r="B1311" s="634" t="s">
        <v>6887</v>
      </c>
      <c r="C1311" s="655" t="s">
        <v>5335</v>
      </c>
      <c r="D1311" s="612" t="s">
        <v>5756</v>
      </c>
      <c r="E1311" s="617"/>
      <c r="F1311" s="621">
        <v>20000000</v>
      </c>
      <c r="G1311" s="654"/>
    </row>
    <row r="1312" spans="1:7" ht="18" customHeight="1" x14ac:dyDescent="0.25">
      <c r="A1312" s="612">
        <v>954</v>
      </c>
      <c r="B1312" s="634" t="s">
        <v>6888</v>
      </c>
      <c r="C1312" s="655" t="s">
        <v>5335</v>
      </c>
      <c r="D1312" s="612" t="s">
        <v>5756</v>
      </c>
      <c r="E1312" s="617"/>
      <c r="F1312" s="621">
        <v>20000000</v>
      </c>
      <c r="G1312" s="654"/>
    </row>
    <row r="1313" spans="1:7" ht="18" customHeight="1" x14ac:dyDescent="0.25">
      <c r="A1313" s="612">
        <v>955</v>
      </c>
      <c r="B1313" s="634" t="s">
        <v>6889</v>
      </c>
      <c r="C1313" s="655" t="s">
        <v>5335</v>
      </c>
      <c r="D1313" s="612" t="s">
        <v>5758</v>
      </c>
      <c r="E1313" s="621">
        <v>40000000</v>
      </c>
      <c r="F1313" s="621"/>
      <c r="G1313" s="654"/>
    </row>
    <row r="1314" spans="1:7" ht="18" customHeight="1" x14ac:dyDescent="0.25">
      <c r="A1314" s="612">
        <v>956</v>
      </c>
      <c r="B1314" s="634" t="s">
        <v>6890</v>
      </c>
      <c r="C1314" s="655" t="s">
        <v>5335</v>
      </c>
      <c r="D1314" s="612" t="s">
        <v>5758</v>
      </c>
      <c r="E1314" s="617"/>
      <c r="F1314" s="621">
        <v>20000000</v>
      </c>
      <c r="G1314" s="654"/>
    </row>
    <row r="1315" spans="1:7" ht="18" customHeight="1" x14ac:dyDescent="0.25">
      <c r="A1315" s="612">
        <v>957</v>
      </c>
      <c r="B1315" s="634" t="s">
        <v>6891</v>
      </c>
      <c r="C1315" s="655" t="s">
        <v>5335</v>
      </c>
      <c r="D1315" s="612" t="s">
        <v>5758</v>
      </c>
      <c r="E1315" s="621"/>
      <c r="F1315" s="621">
        <v>20000000</v>
      </c>
      <c r="G1315" s="654"/>
    </row>
    <row r="1316" spans="1:7" ht="18" customHeight="1" x14ac:dyDescent="0.25">
      <c r="A1316" s="612">
        <v>958</v>
      </c>
      <c r="B1316" s="634" t="s">
        <v>6892</v>
      </c>
      <c r="C1316" s="675" t="s">
        <v>1922</v>
      </c>
      <c r="D1316" s="612" t="s">
        <v>5758</v>
      </c>
      <c r="E1316" s="617"/>
      <c r="F1316" s="621">
        <v>20000000</v>
      </c>
      <c r="G1316" s="654"/>
    </row>
    <row r="1317" spans="1:7" ht="18" customHeight="1" x14ac:dyDescent="0.25">
      <c r="A1317" s="612">
        <v>959</v>
      </c>
      <c r="B1317" s="634" t="s">
        <v>6893</v>
      </c>
      <c r="C1317" s="606" t="s">
        <v>1957</v>
      </c>
      <c r="D1317" s="612" t="s">
        <v>5760</v>
      </c>
      <c r="E1317" s="617"/>
      <c r="F1317" s="621">
        <v>20000000</v>
      </c>
      <c r="G1317" s="654"/>
    </row>
    <row r="1318" spans="1:7" ht="18" customHeight="1" x14ac:dyDescent="0.25">
      <c r="A1318" s="612">
        <v>960</v>
      </c>
      <c r="B1318" s="634" t="s">
        <v>6894</v>
      </c>
      <c r="C1318" s="655" t="s">
        <v>5335</v>
      </c>
      <c r="D1318" s="612" t="s">
        <v>5777</v>
      </c>
      <c r="E1318" s="621">
        <v>40000000</v>
      </c>
      <c r="F1318" s="621"/>
      <c r="G1318" s="654"/>
    </row>
    <row r="1319" spans="1:7" ht="18" customHeight="1" x14ac:dyDescent="0.25">
      <c r="A1319" s="612">
        <v>961</v>
      </c>
      <c r="B1319" s="634" t="s">
        <v>6895</v>
      </c>
      <c r="C1319" s="655" t="s">
        <v>5335</v>
      </c>
      <c r="D1319" s="612" t="s">
        <v>5777</v>
      </c>
      <c r="E1319" s="617"/>
      <c r="F1319" s="621">
        <v>20000000</v>
      </c>
      <c r="G1319" s="654"/>
    </row>
    <row r="1320" spans="1:7" ht="18" customHeight="1" x14ac:dyDescent="0.25">
      <c r="A1320" s="612">
        <v>962</v>
      </c>
      <c r="B1320" s="634" t="s">
        <v>6896</v>
      </c>
      <c r="C1320" s="655" t="s">
        <v>5335</v>
      </c>
      <c r="D1320" s="612" t="s">
        <v>5777</v>
      </c>
      <c r="E1320" s="617"/>
      <c r="F1320" s="621">
        <v>20000000</v>
      </c>
      <c r="G1320" s="654"/>
    </row>
    <row r="1321" spans="1:7" ht="18" customHeight="1" x14ac:dyDescent="0.25">
      <c r="A1321" s="612">
        <v>963</v>
      </c>
      <c r="B1321" s="634" t="s">
        <v>6897</v>
      </c>
      <c r="C1321" s="655" t="s">
        <v>5335</v>
      </c>
      <c r="D1321" s="612" t="s">
        <v>5777</v>
      </c>
      <c r="E1321" s="617"/>
      <c r="F1321" s="621">
        <v>20000000</v>
      </c>
      <c r="G1321" s="654"/>
    </row>
    <row r="1322" spans="1:7" ht="18" customHeight="1" x14ac:dyDescent="0.25">
      <c r="A1322" s="612">
        <v>964</v>
      </c>
      <c r="B1322" s="634" t="s">
        <v>6898</v>
      </c>
      <c r="C1322" s="655" t="s">
        <v>5335</v>
      </c>
      <c r="D1322" s="612" t="s">
        <v>5777</v>
      </c>
      <c r="E1322" s="617"/>
      <c r="F1322" s="621">
        <v>20000000</v>
      </c>
      <c r="G1322" s="654"/>
    </row>
    <row r="1323" spans="1:7" ht="18" customHeight="1" x14ac:dyDescent="0.25">
      <c r="A1323" s="612">
        <v>965</v>
      </c>
      <c r="B1323" s="634" t="s">
        <v>6899</v>
      </c>
      <c r="C1323" s="675" t="s">
        <v>1922</v>
      </c>
      <c r="D1323" s="612" t="s">
        <v>5763</v>
      </c>
      <c r="E1323" s="617"/>
      <c r="F1323" s="621">
        <v>20000000</v>
      </c>
      <c r="G1323" s="654"/>
    </row>
    <row r="1324" spans="1:7" ht="18" customHeight="1" x14ac:dyDescent="0.25">
      <c r="A1324" s="612">
        <v>966</v>
      </c>
      <c r="B1324" s="634" t="s">
        <v>6900</v>
      </c>
      <c r="C1324" s="655" t="s">
        <v>5335</v>
      </c>
      <c r="D1324" s="612" t="s">
        <v>5763</v>
      </c>
      <c r="E1324" s="617"/>
      <c r="F1324" s="621">
        <v>20000000</v>
      </c>
      <c r="G1324" s="654"/>
    </row>
    <row r="1325" spans="1:7" ht="18" customHeight="1" x14ac:dyDescent="0.25">
      <c r="A1325" s="612">
        <v>967</v>
      </c>
      <c r="B1325" s="634" t="s">
        <v>6901</v>
      </c>
      <c r="C1325" s="655" t="s">
        <v>5335</v>
      </c>
      <c r="D1325" s="612" t="s">
        <v>5763</v>
      </c>
      <c r="E1325" s="617"/>
      <c r="F1325" s="621">
        <v>20000000</v>
      </c>
      <c r="G1325" s="654"/>
    </row>
    <row r="1326" spans="1:7" ht="18" customHeight="1" x14ac:dyDescent="0.25">
      <c r="A1326" s="612">
        <v>968</v>
      </c>
      <c r="B1326" s="634" t="s">
        <v>6902</v>
      </c>
      <c r="C1326" s="655" t="s">
        <v>5335</v>
      </c>
      <c r="D1326" s="612" t="s">
        <v>5763</v>
      </c>
      <c r="E1326" s="617"/>
      <c r="F1326" s="621">
        <v>20000000</v>
      </c>
      <c r="G1326" s="654"/>
    </row>
    <row r="1327" spans="1:7" ht="18" customHeight="1" x14ac:dyDescent="0.25">
      <c r="A1327" s="612">
        <v>969</v>
      </c>
      <c r="B1327" s="634" t="s">
        <v>6903</v>
      </c>
      <c r="C1327" s="655" t="s">
        <v>5335</v>
      </c>
      <c r="D1327" s="612" t="s">
        <v>5763</v>
      </c>
      <c r="E1327" s="617"/>
      <c r="F1327" s="621">
        <v>20000000</v>
      </c>
      <c r="G1327" s="654"/>
    </row>
    <row r="1328" spans="1:7" ht="18" customHeight="1" x14ac:dyDescent="0.25">
      <c r="A1328" s="612">
        <v>970</v>
      </c>
      <c r="B1328" s="634" t="s">
        <v>6904</v>
      </c>
      <c r="C1328" s="655" t="s">
        <v>5335</v>
      </c>
      <c r="D1328" s="612" t="s">
        <v>5763</v>
      </c>
      <c r="E1328" s="617"/>
      <c r="F1328" s="621">
        <v>20000000</v>
      </c>
      <c r="G1328" s="654"/>
    </row>
    <row r="1329" spans="1:7" ht="18" customHeight="1" x14ac:dyDescent="0.25">
      <c r="A1329" s="612">
        <v>971</v>
      </c>
      <c r="B1329" s="634" t="s">
        <v>6905</v>
      </c>
      <c r="C1329" s="655" t="s">
        <v>5335</v>
      </c>
      <c r="D1329" s="612" t="s">
        <v>5763</v>
      </c>
      <c r="E1329" s="617"/>
      <c r="F1329" s="621">
        <v>20000000</v>
      </c>
      <c r="G1329" s="654"/>
    </row>
    <row r="1330" spans="1:7" ht="18" customHeight="1" x14ac:dyDescent="0.25">
      <c r="A1330" s="612">
        <v>972</v>
      </c>
      <c r="B1330" s="634" t="s">
        <v>6906</v>
      </c>
      <c r="C1330" s="655" t="s">
        <v>5335</v>
      </c>
      <c r="D1330" s="612" t="s">
        <v>5767</v>
      </c>
      <c r="E1330" s="621"/>
      <c r="F1330" s="621">
        <v>20000000</v>
      </c>
      <c r="G1330" s="654"/>
    </row>
    <row r="1331" spans="1:7" ht="18" customHeight="1" x14ac:dyDescent="0.25">
      <c r="A1331" s="612">
        <v>973</v>
      </c>
      <c r="B1331" s="634" t="s">
        <v>6907</v>
      </c>
      <c r="C1331" s="655" t="s">
        <v>5335</v>
      </c>
      <c r="D1331" s="612" t="s">
        <v>5767</v>
      </c>
      <c r="E1331" s="621">
        <v>40000000</v>
      </c>
      <c r="F1331" s="621"/>
      <c r="G1331" s="654"/>
    </row>
    <row r="1332" spans="1:7" ht="18" customHeight="1" x14ac:dyDescent="0.25">
      <c r="A1332" s="612">
        <v>974</v>
      </c>
      <c r="B1332" s="634" t="s">
        <v>6908</v>
      </c>
      <c r="C1332" s="655" t="s">
        <v>5335</v>
      </c>
      <c r="D1332" s="612" t="s">
        <v>5767</v>
      </c>
      <c r="E1332" s="617"/>
      <c r="F1332" s="621">
        <v>20000000</v>
      </c>
      <c r="G1332" s="654"/>
    </row>
    <row r="1333" spans="1:7" ht="18" customHeight="1" x14ac:dyDescent="0.25">
      <c r="A1333" s="612">
        <v>975</v>
      </c>
      <c r="B1333" s="634" t="s">
        <v>6909</v>
      </c>
      <c r="C1333" s="655" t="s">
        <v>5335</v>
      </c>
      <c r="D1333" s="612" t="s">
        <v>5745</v>
      </c>
      <c r="E1333" s="621">
        <v>40000000</v>
      </c>
      <c r="F1333" s="621"/>
      <c r="G1333" s="654"/>
    </row>
    <row r="1334" spans="1:7" ht="18" customHeight="1" x14ac:dyDescent="0.25">
      <c r="A1334" s="612">
        <v>976</v>
      </c>
      <c r="B1334" s="634" t="s">
        <v>6910</v>
      </c>
      <c r="C1334" s="655" t="s">
        <v>5335</v>
      </c>
      <c r="D1334" s="612" t="s">
        <v>5745</v>
      </c>
      <c r="E1334" s="617"/>
      <c r="F1334" s="621">
        <v>20000000</v>
      </c>
      <c r="G1334" s="654"/>
    </row>
    <row r="1335" spans="1:7" ht="18" customHeight="1" x14ac:dyDescent="0.25">
      <c r="A1335" s="612">
        <v>977</v>
      </c>
      <c r="B1335" s="634" t="s">
        <v>6911</v>
      </c>
      <c r="C1335" s="655" t="s">
        <v>5335</v>
      </c>
      <c r="D1335" s="612" t="s">
        <v>5745</v>
      </c>
      <c r="E1335" s="621">
        <v>40000000</v>
      </c>
      <c r="F1335" s="621"/>
      <c r="G1335" s="654"/>
    </row>
    <row r="1336" spans="1:7" ht="18" customHeight="1" x14ac:dyDescent="0.25">
      <c r="A1336" s="612">
        <v>978</v>
      </c>
      <c r="B1336" s="613" t="s">
        <v>6912</v>
      </c>
      <c r="C1336" s="606" t="s">
        <v>1957</v>
      </c>
      <c r="D1336" s="637" t="s">
        <v>5598</v>
      </c>
      <c r="E1336" s="614">
        <v>40000000</v>
      </c>
      <c r="F1336" s="621"/>
      <c r="G1336" s="654"/>
    </row>
    <row r="1337" spans="1:7" ht="18" customHeight="1" x14ac:dyDescent="0.25">
      <c r="A1337" s="612">
        <v>979</v>
      </c>
      <c r="B1337" s="613" t="s">
        <v>6913</v>
      </c>
      <c r="C1337" s="675" t="s">
        <v>1922</v>
      </c>
      <c r="D1337" s="612" t="s">
        <v>5736</v>
      </c>
      <c r="E1337" s="621"/>
      <c r="F1337" s="621">
        <v>20000000</v>
      </c>
      <c r="G1337" s="654"/>
    </row>
    <row r="1338" spans="1:7" ht="18" customHeight="1" x14ac:dyDescent="0.25">
      <c r="A1338" s="612">
        <v>980</v>
      </c>
      <c r="B1338" s="634" t="s">
        <v>6914</v>
      </c>
      <c r="C1338" s="655" t="s">
        <v>5335</v>
      </c>
      <c r="D1338" s="612" t="s">
        <v>5767</v>
      </c>
      <c r="E1338" s="667"/>
      <c r="F1338" s="628">
        <v>20000000</v>
      </c>
      <c r="G1338" s="654"/>
    </row>
    <row r="1339" spans="1:7" ht="18" customHeight="1" x14ac:dyDescent="0.25">
      <c r="A1339" s="612">
        <v>981</v>
      </c>
      <c r="B1339" s="634" t="s">
        <v>6915</v>
      </c>
      <c r="C1339" s="655" t="s">
        <v>5335</v>
      </c>
      <c r="D1339" s="612" t="s">
        <v>5767</v>
      </c>
      <c r="E1339" s="667"/>
      <c r="F1339" s="628">
        <v>20000000</v>
      </c>
      <c r="G1339" s="654"/>
    </row>
    <row r="1340" spans="1:7" x14ac:dyDescent="0.25">
      <c r="A1340" s="54"/>
      <c r="B1340" s="55"/>
      <c r="C1340" s="54"/>
      <c r="D1340" s="54"/>
      <c r="E1340" s="56"/>
      <c r="F1340" s="56"/>
      <c r="G1340" s="57"/>
    </row>
    <row r="1341" spans="1:7" x14ac:dyDescent="0.25">
      <c r="A1341" s="58"/>
      <c r="B1341" s="55"/>
      <c r="C1341" s="54"/>
      <c r="D1341" s="54"/>
      <c r="E1341" s="56"/>
      <c r="F1341" s="56"/>
      <c r="G1341" s="57"/>
    </row>
    <row r="1342" spans="1:7" ht="15.75" x14ac:dyDescent="0.25">
      <c r="A1342" s="59" t="s">
        <v>1918</v>
      </c>
      <c r="B1342" s="55"/>
      <c r="C1342" s="54"/>
      <c r="D1342" s="54"/>
      <c r="E1342" s="56"/>
      <c r="F1342" s="56"/>
      <c r="G1342" s="57"/>
    </row>
    <row r="1343" spans="1:7" x14ac:dyDescent="0.25">
      <c r="A1343" t="s">
        <v>1919</v>
      </c>
      <c r="B1343" s="55"/>
      <c r="C1343" s="54"/>
      <c r="D1343" s="54"/>
      <c r="E1343" s="56"/>
      <c r="F1343" s="56"/>
      <c r="G1343" s="57"/>
    </row>
    <row r="1344" spans="1:7" x14ac:dyDescent="0.25">
      <c r="A1344" t="s">
        <v>3099</v>
      </c>
      <c r="B1344" s="55"/>
      <c r="C1344" s="54"/>
      <c r="D1344" s="54"/>
      <c r="E1344" s="56"/>
      <c r="F1344" s="56"/>
      <c r="G1344" s="57"/>
    </row>
  </sheetData>
  <mergeCells count="11">
    <mergeCell ref="G6:G7"/>
    <mergeCell ref="A1:G1"/>
    <mergeCell ref="A2:G2"/>
    <mergeCell ref="A3:G3"/>
    <mergeCell ref="A4:G4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6"/>
  <sheetViews>
    <sheetView workbookViewId="0">
      <selection activeCell="B6" sqref="B6:B8"/>
    </sheetView>
  </sheetViews>
  <sheetFormatPr defaultRowHeight="15" x14ac:dyDescent="0.25"/>
  <cols>
    <col min="1" max="1" width="7.140625" customWidth="1"/>
    <col min="2" max="2" width="23.42578125" customWidth="1"/>
    <col min="3" max="3" width="32.7109375" customWidth="1"/>
    <col min="4" max="4" width="17.7109375" customWidth="1"/>
    <col min="5" max="5" width="18.42578125" customWidth="1"/>
    <col min="6" max="6" width="16.5703125" customWidth="1"/>
    <col min="7" max="7" width="11.42578125" customWidth="1"/>
  </cols>
  <sheetData>
    <row r="1" spans="1:7" ht="18.75" x14ac:dyDescent="0.3">
      <c r="A1" s="682" t="s">
        <v>8644</v>
      </c>
      <c r="B1" s="682"/>
      <c r="C1" s="682"/>
      <c r="D1" s="682"/>
      <c r="E1" s="682"/>
      <c r="F1" s="682"/>
      <c r="G1" s="682"/>
    </row>
    <row r="2" spans="1:7" ht="18.75" x14ac:dyDescent="0.25">
      <c r="A2" s="574" t="s">
        <v>1915</v>
      </c>
      <c r="B2" s="574"/>
      <c r="C2" s="574"/>
      <c r="D2" s="574"/>
      <c r="E2" s="574"/>
      <c r="F2" s="574"/>
      <c r="G2" s="574"/>
    </row>
    <row r="3" spans="1:7" ht="18.75" x14ac:dyDescent="0.25">
      <c r="A3" s="574" t="s">
        <v>2818</v>
      </c>
      <c r="B3" s="574"/>
      <c r="C3" s="574"/>
      <c r="D3" s="574"/>
      <c r="E3" s="574"/>
      <c r="F3" s="574"/>
      <c r="G3" s="574"/>
    </row>
    <row r="4" spans="1:7" ht="16.5" x14ac:dyDescent="0.25">
      <c r="A4" s="576" t="s">
        <v>1933</v>
      </c>
      <c r="B4" s="576"/>
      <c r="C4" s="576"/>
      <c r="D4" s="576"/>
      <c r="E4" s="576"/>
      <c r="F4" s="576"/>
      <c r="G4" s="576"/>
    </row>
    <row r="5" spans="1:7" ht="15.75" x14ac:dyDescent="0.25">
      <c r="A5" s="22"/>
      <c r="B5" s="22"/>
      <c r="C5" s="22"/>
      <c r="D5" s="22"/>
      <c r="E5" s="22"/>
      <c r="F5" s="22"/>
      <c r="G5" s="23"/>
    </row>
    <row r="6" spans="1:7" ht="18" customHeight="1" x14ac:dyDescent="0.25">
      <c r="A6" s="683" t="s">
        <v>1936</v>
      </c>
      <c r="B6" s="683" t="s">
        <v>0</v>
      </c>
      <c r="C6" s="683" t="s">
        <v>1937</v>
      </c>
      <c r="D6" s="683" t="s">
        <v>1938</v>
      </c>
      <c r="E6" s="683" t="s">
        <v>2819</v>
      </c>
      <c r="F6" s="683" t="s">
        <v>2820</v>
      </c>
      <c r="G6" s="683" t="s">
        <v>3</v>
      </c>
    </row>
    <row r="7" spans="1:7" ht="18" customHeight="1" x14ac:dyDescent="0.25">
      <c r="A7" s="683"/>
      <c r="B7" s="683"/>
      <c r="C7" s="683"/>
      <c r="D7" s="683"/>
      <c r="E7" s="683"/>
      <c r="F7" s="683"/>
      <c r="G7" s="683"/>
    </row>
    <row r="8" spans="1:7" ht="32.25" customHeight="1" x14ac:dyDescent="0.25">
      <c r="A8" s="683"/>
      <c r="B8" s="683"/>
      <c r="C8" s="683"/>
      <c r="D8" s="683"/>
      <c r="E8" s="683"/>
      <c r="F8" s="683"/>
      <c r="G8" s="683"/>
    </row>
    <row r="9" spans="1:7" ht="18" customHeight="1" x14ac:dyDescent="0.25">
      <c r="A9" s="601" t="s">
        <v>4</v>
      </c>
      <c r="B9" s="601" t="s">
        <v>5</v>
      </c>
      <c r="C9" s="601" t="s">
        <v>1380</v>
      </c>
      <c r="D9" s="601" t="s">
        <v>1381</v>
      </c>
      <c r="E9" s="601" t="s">
        <v>6</v>
      </c>
      <c r="F9" s="601" t="s">
        <v>7</v>
      </c>
      <c r="G9" s="684" t="s">
        <v>1931</v>
      </c>
    </row>
    <row r="10" spans="1:7" ht="18" customHeight="1" x14ac:dyDescent="0.25">
      <c r="A10" s="685" t="s">
        <v>1382</v>
      </c>
      <c r="B10" s="686" t="s">
        <v>1383</v>
      </c>
      <c r="C10" s="687"/>
      <c r="D10" s="687"/>
      <c r="E10" s="706">
        <f>E11+E26+E56+E70+E74+E80+E90+E96+E98</f>
        <v>3200000000</v>
      </c>
      <c r="F10" s="707"/>
      <c r="G10" s="687"/>
    </row>
    <row r="11" spans="1:7" ht="18" customHeight="1" x14ac:dyDescent="0.25">
      <c r="A11" s="609" t="s">
        <v>1324</v>
      </c>
      <c r="B11" s="615" t="s">
        <v>2821</v>
      </c>
      <c r="C11" s="609"/>
      <c r="D11" s="688"/>
      <c r="E11" s="618">
        <f>SUM(E12:E25)</f>
        <v>560000000</v>
      </c>
      <c r="F11" s="688"/>
      <c r="G11" s="657"/>
    </row>
    <row r="12" spans="1:7" ht="18" customHeight="1" x14ac:dyDescent="0.25">
      <c r="A12" s="612">
        <v>1</v>
      </c>
      <c r="B12" s="689" t="s">
        <v>2822</v>
      </c>
      <c r="C12" s="689" t="s">
        <v>1924</v>
      </c>
      <c r="D12" s="690" t="s">
        <v>2823</v>
      </c>
      <c r="E12" s="703">
        <v>40000000</v>
      </c>
      <c r="F12" s="703"/>
      <c r="G12" s="656"/>
    </row>
    <row r="13" spans="1:7" ht="18" customHeight="1" x14ac:dyDescent="0.25">
      <c r="A13" s="612">
        <v>2</v>
      </c>
      <c r="B13" s="689" t="s">
        <v>2824</v>
      </c>
      <c r="C13" s="692" t="s">
        <v>1943</v>
      </c>
      <c r="D13" s="690" t="s">
        <v>2825</v>
      </c>
      <c r="E13" s="703">
        <v>40000000</v>
      </c>
      <c r="F13" s="703"/>
      <c r="G13" s="656"/>
    </row>
    <row r="14" spans="1:7" ht="18" customHeight="1" x14ac:dyDescent="0.25">
      <c r="A14" s="612">
        <v>3</v>
      </c>
      <c r="B14" s="689" t="s">
        <v>2826</v>
      </c>
      <c r="C14" s="692" t="s">
        <v>1943</v>
      </c>
      <c r="D14" s="690" t="s">
        <v>2827</v>
      </c>
      <c r="E14" s="703">
        <v>40000000</v>
      </c>
      <c r="F14" s="703"/>
      <c r="G14" s="656"/>
    </row>
    <row r="15" spans="1:7" ht="18" customHeight="1" x14ac:dyDescent="0.25">
      <c r="A15" s="612">
        <v>4</v>
      </c>
      <c r="B15" s="692" t="s">
        <v>2828</v>
      </c>
      <c r="C15" s="692" t="s">
        <v>1943</v>
      </c>
      <c r="D15" s="690" t="s">
        <v>2829</v>
      </c>
      <c r="E15" s="703">
        <v>40000000</v>
      </c>
      <c r="F15" s="703"/>
      <c r="G15" s="656"/>
    </row>
    <row r="16" spans="1:7" ht="18" customHeight="1" x14ac:dyDescent="0.25">
      <c r="A16" s="612">
        <v>5</v>
      </c>
      <c r="B16" s="693" t="s">
        <v>2830</v>
      </c>
      <c r="C16" s="692" t="s">
        <v>1943</v>
      </c>
      <c r="D16" s="694" t="s">
        <v>2827</v>
      </c>
      <c r="E16" s="703">
        <v>40000000</v>
      </c>
      <c r="F16" s="703"/>
      <c r="G16" s="656"/>
    </row>
    <row r="17" spans="1:7" ht="18" customHeight="1" x14ac:dyDescent="0.25">
      <c r="A17" s="612">
        <v>6</v>
      </c>
      <c r="B17" s="692" t="s">
        <v>2831</v>
      </c>
      <c r="C17" s="692" t="s">
        <v>1943</v>
      </c>
      <c r="D17" s="690" t="s">
        <v>305</v>
      </c>
      <c r="E17" s="703">
        <v>40000000</v>
      </c>
      <c r="F17" s="703"/>
      <c r="G17" s="656"/>
    </row>
    <row r="18" spans="1:7" ht="18" customHeight="1" x14ac:dyDescent="0.25">
      <c r="A18" s="612">
        <v>7</v>
      </c>
      <c r="B18" s="689" t="s">
        <v>2832</v>
      </c>
      <c r="C18" s="692" t="s">
        <v>1943</v>
      </c>
      <c r="D18" s="690" t="s">
        <v>373</v>
      </c>
      <c r="E18" s="703">
        <v>40000000</v>
      </c>
      <c r="F18" s="703"/>
      <c r="G18" s="656"/>
    </row>
    <row r="19" spans="1:7" ht="18" customHeight="1" x14ac:dyDescent="0.25">
      <c r="A19" s="612">
        <v>8</v>
      </c>
      <c r="B19" s="689" t="s">
        <v>2833</v>
      </c>
      <c r="C19" s="692" t="s">
        <v>1943</v>
      </c>
      <c r="D19" s="690" t="s">
        <v>2834</v>
      </c>
      <c r="E19" s="703">
        <v>40000000</v>
      </c>
      <c r="F19" s="703"/>
      <c r="G19" s="656"/>
    </row>
    <row r="20" spans="1:7" ht="18" customHeight="1" x14ac:dyDescent="0.25">
      <c r="A20" s="612">
        <v>9</v>
      </c>
      <c r="B20" s="689" t="s">
        <v>2835</v>
      </c>
      <c r="C20" s="692" t="s">
        <v>1943</v>
      </c>
      <c r="D20" s="690" t="s">
        <v>2836</v>
      </c>
      <c r="E20" s="703">
        <v>40000000</v>
      </c>
      <c r="F20" s="703"/>
      <c r="G20" s="656"/>
    </row>
    <row r="21" spans="1:7" ht="18" customHeight="1" x14ac:dyDescent="0.25">
      <c r="A21" s="612">
        <v>10</v>
      </c>
      <c r="B21" s="689" t="s">
        <v>2837</v>
      </c>
      <c r="C21" s="692" t="s">
        <v>1943</v>
      </c>
      <c r="D21" s="690" t="s">
        <v>2827</v>
      </c>
      <c r="E21" s="703">
        <v>40000000</v>
      </c>
      <c r="F21" s="703"/>
      <c r="G21" s="656"/>
    </row>
    <row r="22" spans="1:7" ht="18" customHeight="1" x14ac:dyDescent="0.25">
      <c r="A22" s="612">
        <v>11</v>
      </c>
      <c r="B22" s="689" t="s">
        <v>2838</v>
      </c>
      <c r="C22" s="692" t="s">
        <v>1943</v>
      </c>
      <c r="D22" s="690" t="s">
        <v>2827</v>
      </c>
      <c r="E22" s="703">
        <v>40000000</v>
      </c>
      <c r="F22" s="703"/>
      <c r="G22" s="656"/>
    </row>
    <row r="23" spans="1:7" ht="18" customHeight="1" x14ac:dyDescent="0.25">
      <c r="A23" s="612">
        <v>12</v>
      </c>
      <c r="B23" s="689" t="s">
        <v>2839</v>
      </c>
      <c r="C23" s="692" t="s">
        <v>1943</v>
      </c>
      <c r="D23" s="690" t="s">
        <v>373</v>
      </c>
      <c r="E23" s="703">
        <v>40000000</v>
      </c>
      <c r="F23" s="703"/>
      <c r="G23" s="656"/>
    </row>
    <row r="24" spans="1:7" ht="18" customHeight="1" x14ac:dyDescent="0.25">
      <c r="A24" s="612">
        <v>13</v>
      </c>
      <c r="B24" s="695" t="s">
        <v>2840</v>
      </c>
      <c r="C24" s="692" t="s">
        <v>1943</v>
      </c>
      <c r="D24" s="696" t="s">
        <v>305</v>
      </c>
      <c r="E24" s="703">
        <v>40000000</v>
      </c>
      <c r="F24" s="703"/>
      <c r="G24" s="656"/>
    </row>
    <row r="25" spans="1:7" ht="18" customHeight="1" x14ac:dyDescent="0.25">
      <c r="A25" s="612">
        <v>14</v>
      </c>
      <c r="B25" s="689" t="s">
        <v>2841</v>
      </c>
      <c r="C25" s="692" t="s">
        <v>1943</v>
      </c>
      <c r="D25" s="690" t="s">
        <v>2827</v>
      </c>
      <c r="E25" s="703">
        <v>40000000</v>
      </c>
      <c r="F25" s="703"/>
      <c r="G25" s="656"/>
    </row>
    <row r="26" spans="1:7" ht="18" customHeight="1" x14ac:dyDescent="0.25">
      <c r="A26" s="609" t="s">
        <v>1326</v>
      </c>
      <c r="B26" s="615" t="s">
        <v>2842</v>
      </c>
      <c r="C26" s="609"/>
      <c r="D26" s="609"/>
      <c r="E26" s="618">
        <f>SUM(E27:E55)</f>
        <v>1160000000</v>
      </c>
      <c r="F26" s="688"/>
      <c r="G26" s="609"/>
    </row>
    <row r="27" spans="1:7" ht="18" customHeight="1" x14ac:dyDescent="0.25">
      <c r="A27" s="612">
        <v>15</v>
      </c>
      <c r="B27" s="697" t="s">
        <v>2843</v>
      </c>
      <c r="C27" s="692" t="s">
        <v>1924</v>
      </c>
      <c r="D27" s="694" t="s">
        <v>2844</v>
      </c>
      <c r="E27" s="617">
        <v>40000000</v>
      </c>
      <c r="F27" s="703"/>
      <c r="G27" s="656"/>
    </row>
    <row r="28" spans="1:7" ht="30.75" customHeight="1" x14ac:dyDescent="0.25">
      <c r="A28" s="612">
        <v>16</v>
      </c>
      <c r="B28" s="693" t="s">
        <v>2845</v>
      </c>
      <c r="C28" s="692" t="s">
        <v>1923</v>
      </c>
      <c r="D28" s="694" t="s">
        <v>2844</v>
      </c>
      <c r="E28" s="617">
        <v>40000000</v>
      </c>
      <c r="F28" s="703"/>
      <c r="G28" s="656"/>
    </row>
    <row r="29" spans="1:7" ht="18" customHeight="1" x14ac:dyDescent="0.25">
      <c r="A29" s="612">
        <v>17</v>
      </c>
      <c r="B29" s="693" t="s">
        <v>2846</v>
      </c>
      <c r="C29" s="692" t="s">
        <v>1922</v>
      </c>
      <c r="D29" s="694" t="s">
        <v>2847</v>
      </c>
      <c r="E29" s="617">
        <v>40000000</v>
      </c>
      <c r="F29" s="703"/>
      <c r="G29" s="656"/>
    </row>
    <row r="30" spans="1:7" ht="30.75" customHeight="1" x14ac:dyDescent="0.25">
      <c r="A30" s="612">
        <v>18</v>
      </c>
      <c r="B30" s="693" t="s">
        <v>267</v>
      </c>
      <c r="C30" s="692" t="s">
        <v>1923</v>
      </c>
      <c r="D30" s="694" t="s">
        <v>2848</v>
      </c>
      <c r="E30" s="617">
        <v>40000000</v>
      </c>
      <c r="F30" s="703"/>
      <c r="G30" s="656"/>
    </row>
    <row r="31" spans="1:7" ht="34.5" customHeight="1" x14ac:dyDescent="0.25">
      <c r="A31" s="612">
        <v>19</v>
      </c>
      <c r="B31" s="693" t="s">
        <v>2849</v>
      </c>
      <c r="C31" s="692" t="s">
        <v>1923</v>
      </c>
      <c r="D31" s="694" t="s">
        <v>2850</v>
      </c>
      <c r="E31" s="617">
        <v>40000000</v>
      </c>
      <c r="F31" s="703"/>
      <c r="G31" s="656"/>
    </row>
    <row r="32" spans="1:7" ht="18" customHeight="1" x14ac:dyDescent="0.25">
      <c r="A32" s="612">
        <v>20</v>
      </c>
      <c r="B32" s="693" t="s">
        <v>2851</v>
      </c>
      <c r="C32" s="692" t="s">
        <v>1943</v>
      </c>
      <c r="D32" s="694" t="s">
        <v>2852</v>
      </c>
      <c r="E32" s="617">
        <v>40000000</v>
      </c>
      <c r="F32" s="703"/>
      <c r="G32" s="656"/>
    </row>
    <row r="33" spans="1:7" ht="18" customHeight="1" x14ac:dyDescent="0.25">
      <c r="A33" s="612">
        <v>21</v>
      </c>
      <c r="B33" s="693" t="s">
        <v>2853</v>
      </c>
      <c r="C33" s="692" t="s">
        <v>1943</v>
      </c>
      <c r="D33" s="694" t="s">
        <v>2844</v>
      </c>
      <c r="E33" s="617">
        <v>40000000</v>
      </c>
      <c r="F33" s="703"/>
      <c r="G33" s="656"/>
    </row>
    <row r="34" spans="1:7" ht="18" customHeight="1" x14ac:dyDescent="0.25">
      <c r="A34" s="612">
        <v>22</v>
      </c>
      <c r="B34" s="693" t="s">
        <v>2854</v>
      </c>
      <c r="C34" s="692" t="s">
        <v>1943</v>
      </c>
      <c r="D34" s="694" t="s">
        <v>2844</v>
      </c>
      <c r="E34" s="617">
        <v>40000000</v>
      </c>
      <c r="F34" s="703"/>
      <c r="G34" s="656"/>
    </row>
    <row r="35" spans="1:7" ht="18" customHeight="1" x14ac:dyDescent="0.25">
      <c r="A35" s="612">
        <v>23</v>
      </c>
      <c r="B35" s="693" t="s">
        <v>2855</v>
      </c>
      <c r="C35" s="692" t="s">
        <v>1943</v>
      </c>
      <c r="D35" s="694" t="s">
        <v>2847</v>
      </c>
      <c r="E35" s="617">
        <v>40000000</v>
      </c>
      <c r="F35" s="703"/>
      <c r="G35" s="656"/>
    </row>
    <row r="36" spans="1:7" ht="18" customHeight="1" x14ac:dyDescent="0.25">
      <c r="A36" s="612">
        <v>24</v>
      </c>
      <c r="B36" s="693" t="s">
        <v>2856</v>
      </c>
      <c r="C36" s="692" t="s">
        <v>1943</v>
      </c>
      <c r="D36" s="694" t="s">
        <v>2847</v>
      </c>
      <c r="E36" s="617">
        <v>40000000</v>
      </c>
      <c r="F36" s="703"/>
      <c r="G36" s="656"/>
    </row>
    <row r="37" spans="1:7" ht="18" customHeight="1" x14ac:dyDescent="0.25">
      <c r="A37" s="612">
        <v>25</v>
      </c>
      <c r="B37" s="693" t="s">
        <v>2857</v>
      </c>
      <c r="C37" s="692" t="s">
        <v>1943</v>
      </c>
      <c r="D37" s="694" t="s">
        <v>2858</v>
      </c>
      <c r="E37" s="617">
        <v>40000000</v>
      </c>
      <c r="F37" s="703"/>
      <c r="G37" s="656"/>
    </row>
    <row r="38" spans="1:7" ht="18" customHeight="1" x14ac:dyDescent="0.25">
      <c r="A38" s="612">
        <v>26</v>
      </c>
      <c r="B38" s="689" t="s">
        <v>2859</v>
      </c>
      <c r="C38" s="692" t="s">
        <v>1943</v>
      </c>
      <c r="D38" s="690" t="s">
        <v>2847</v>
      </c>
      <c r="E38" s="617">
        <v>40000000</v>
      </c>
      <c r="F38" s="703"/>
      <c r="G38" s="656"/>
    </row>
    <row r="39" spans="1:7" ht="18" customHeight="1" x14ac:dyDescent="0.25">
      <c r="A39" s="612">
        <v>27</v>
      </c>
      <c r="B39" s="689" t="s">
        <v>2860</v>
      </c>
      <c r="C39" s="692" t="s">
        <v>1943</v>
      </c>
      <c r="D39" s="690" t="s">
        <v>2847</v>
      </c>
      <c r="E39" s="617">
        <v>40000000</v>
      </c>
      <c r="F39" s="703"/>
      <c r="G39" s="656"/>
    </row>
    <row r="40" spans="1:7" ht="18" customHeight="1" x14ac:dyDescent="0.25">
      <c r="A40" s="612">
        <v>28</v>
      </c>
      <c r="B40" s="689" t="s">
        <v>2861</v>
      </c>
      <c r="C40" s="692" t="s">
        <v>1943</v>
      </c>
      <c r="D40" s="690" t="s">
        <v>2862</v>
      </c>
      <c r="E40" s="617">
        <v>40000000</v>
      </c>
      <c r="F40" s="703"/>
      <c r="G40" s="656"/>
    </row>
    <row r="41" spans="1:7" ht="18" customHeight="1" x14ac:dyDescent="0.25">
      <c r="A41" s="612">
        <v>29</v>
      </c>
      <c r="B41" s="689" t="s">
        <v>2863</v>
      </c>
      <c r="C41" s="692" t="s">
        <v>1943</v>
      </c>
      <c r="D41" s="690" t="s">
        <v>2864</v>
      </c>
      <c r="E41" s="617">
        <v>40000000</v>
      </c>
      <c r="F41" s="703"/>
      <c r="G41" s="656"/>
    </row>
    <row r="42" spans="1:7" ht="18" customHeight="1" x14ac:dyDescent="0.25">
      <c r="A42" s="612">
        <v>30</v>
      </c>
      <c r="B42" s="689" t="s">
        <v>2865</v>
      </c>
      <c r="C42" s="692" t="s">
        <v>1943</v>
      </c>
      <c r="D42" s="690" t="s">
        <v>529</v>
      </c>
      <c r="E42" s="617">
        <v>40000000</v>
      </c>
      <c r="F42" s="703"/>
      <c r="G42" s="656"/>
    </row>
    <row r="43" spans="1:7" ht="18" customHeight="1" x14ac:dyDescent="0.25">
      <c r="A43" s="612">
        <v>31</v>
      </c>
      <c r="B43" s="689" t="s">
        <v>2866</v>
      </c>
      <c r="C43" s="692" t="s">
        <v>1943</v>
      </c>
      <c r="D43" s="690" t="s">
        <v>1466</v>
      </c>
      <c r="E43" s="617">
        <v>40000000</v>
      </c>
      <c r="F43" s="703"/>
      <c r="G43" s="656"/>
    </row>
    <row r="44" spans="1:7" ht="18" customHeight="1" x14ac:dyDescent="0.25">
      <c r="A44" s="612">
        <v>32</v>
      </c>
      <c r="B44" s="689" t="s">
        <v>2867</v>
      </c>
      <c r="C44" s="692" t="s">
        <v>1943</v>
      </c>
      <c r="D44" s="690" t="s">
        <v>2868</v>
      </c>
      <c r="E44" s="617">
        <v>40000000</v>
      </c>
      <c r="F44" s="703"/>
      <c r="G44" s="656"/>
    </row>
    <row r="45" spans="1:7" ht="18" customHeight="1" x14ac:dyDescent="0.25">
      <c r="A45" s="612">
        <v>33</v>
      </c>
      <c r="B45" s="689" t="s">
        <v>2869</v>
      </c>
      <c r="C45" s="692" t="s">
        <v>1943</v>
      </c>
      <c r="D45" s="690" t="s">
        <v>2870</v>
      </c>
      <c r="E45" s="617">
        <v>40000000</v>
      </c>
      <c r="F45" s="703"/>
      <c r="G45" s="656"/>
    </row>
    <row r="46" spans="1:7" ht="18" customHeight="1" x14ac:dyDescent="0.25">
      <c r="A46" s="612">
        <v>34</v>
      </c>
      <c r="B46" s="689" t="s">
        <v>2871</v>
      </c>
      <c r="C46" s="692" t="s">
        <v>1943</v>
      </c>
      <c r="D46" s="690" t="s">
        <v>2847</v>
      </c>
      <c r="E46" s="617">
        <v>40000000</v>
      </c>
      <c r="F46" s="703"/>
      <c r="G46" s="656"/>
    </row>
    <row r="47" spans="1:7" ht="18" customHeight="1" x14ac:dyDescent="0.25">
      <c r="A47" s="612">
        <v>35</v>
      </c>
      <c r="B47" s="689" t="s">
        <v>2872</v>
      </c>
      <c r="C47" s="692" t="s">
        <v>1943</v>
      </c>
      <c r="D47" s="690" t="s">
        <v>2847</v>
      </c>
      <c r="E47" s="617">
        <v>40000000</v>
      </c>
      <c r="F47" s="703"/>
      <c r="G47" s="656"/>
    </row>
    <row r="48" spans="1:7" ht="18" customHeight="1" x14ac:dyDescent="0.25">
      <c r="A48" s="612">
        <v>36</v>
      </c>
      <c r="B48" s="689" t="s">
        <v>2873</v>
      </c>
      <c r="C48" s="692" t="s">
        <v>1943</v>
      </c>
      <c r="D48" s="690" t="s">
        <v>2847</v>
      </c>
      <c r="E48" s="617">
        <v>40000000</v>
      </c>
      <c r="F48" s="703"/>
      <c r="G48" s="656"/>
    </row>
    <row r="49" spans="1:7" ht="18" customHeight="1" x14ac:dyDescent="0.25">
      <c r="A49" s="612">
        <v>37</v>
      </c>
      <c r="B49" s="689" t="s">
        <v>314</v>
      </c>
      <c r="C49" s="692" t="s">
        <v>1943</v>
      </c>
      <c r="D49" s="690" t="s">
        <v>529</v>
      </c>
      <c r="E49" s="617">
        <v>40000000</v>
      </c>
      <c r="F49" s="703"/>
      <c r="G49" s="656"/>
    </row>
    <row r="50" spans="1:7" ht="18" customHeight="1" x14ac:dyDescent="0.25">
      <c r="A50" s="612">
        <v>38</v>
      </c>
      <c r="B50" s="689" t="s">
        <v>2874</v>
      </c>
      <c r="C50" s="692" t="s">
        <v>1943</v>
      </c>
      <c r="D50" s="690" t="s">
        <v>2875</v>
      </c>
      <c r="E50" s="617">
        <v>40000000</v>
      </c>
      <c r="F50" s="703"/>
      <c r="G50" s="656"/>
    </row>
    <row r="51" spans="1:7" ht="18" customHeight="1" x14ac:dyDescent="0.25">
      <c r="A51" s="612">
        <v>39</v>
      </c>
      <c r="B51" s="689" t="s">
        <v>2679</v>
      </c>
      <c r="C51" s="692" t="s">
        <v>1943</v>
      </c>
      <c r="D51" s="690" t="s">
        <v>2862</v>
      </c>
      <c r="E51" s="617">
        <v>40000000</v>
      </c>
      <c r="F51" s="703"/>
      <c r="G51" s="656"/>
    </row>
    <row r="52" spans="1:7" ht="18" customHeight="1" x14ac:dyDescent="0.25">
      <c r="A52" s="612">
        <v>40</v>
      </c>
      <c r="B52" s="689" t="s">
        <v>2876</v>
      </c>
      <c r="C52" s="692" t="s">
        <v>1943</v>
      </c>
      <c r="D52" s="690" t="s">
        <v>1466</v>
      </c>
      <c r="E52" s="617">
        <v>40000000</v>
      </c>
      <c r="F52" s="703"/>
      <c r="G52" s="656"/>
    </row>
    <row r="53" spans="1:7" ht="18" customHeight="1" x14ac:dyDescent="0.25">
      <c r="A53" s="612">
        <v>41</v>
      </c>
      <c r="B53" s="689" t="s">
        <v>2877</v>
      </c>
      <c r="C53" s="692" t="s">
        <v>1943</v>
      </c>
      <c r="D53" s="690" t="s">
        <v>2875</v>
      </c>
      <c r="E53" s="617">
        <v>40000000</v>
      </c>
      <c r="F53" s="703"/>
      <c r="G53" s="656"/>
    </row>
    <row r="54" spans="1:7" ht="18" customHeight="1" x14ac:dyDescent="0.25">
      <c r="A54" s="612">
        <v>42</v>
      </c>
      <c r="B54" s="689" t="s">
        <v>2878</v>
      </c>
      <c r="C54" s="692" t="s">
        <v>1943</v>
      </c>
      <c r="D54" s="690" t="s">
        <v>2862</v>
      </c>
      <c r="E54" s="617">
        <v>40000000</v>
      </c>
      <c r="F54" s="703"/>
      <c r="G54" s="656"/>
    </row>
    <row r="55" spans="1:7" ht="18" customHeight="1" x14ac:dyDescent="0.25">
      <c r="A55" s="612">
        <v>43</v>
      </c>
      <c r="B55" s="689" t="s">
        <v>2879</v>
      </c>
      <c r="C55" s="692" t="s">
        <v>1943</v>
      </c>
      <c r="D55" s="690" t="s">
        <v>1466</v>
      </c>
      <c r="E55" s="617">
        <v>40000000</v>
      </c>
      <c r="F55" s="703"/>
      <c r="G55" s="656"/>
    </row>
    <row r="56" spans="1:7" ht="18" customHeight="1" x14ac:dyDescent="0.25">
      <c r="A56" s="609" t="s">
        <v>1328</v>
      </c>
      <c r="B56" s="615" t="s">
        <v>2880</v>
      </c>
      <c r="C56" s="609"/>
      <c r="D56" s="609"/>
      <c r="E56" s="618">
        <f>SUM(E57:E69)</f>
        <v>520000000</v>
      </c>
      <c r="F56" s="705"/>
      <c r="G56" s="657"/>
    </row>
    <row r="57" spans="1:7" ht="18" customHeight="1" x14ac:dyDescent="0.25">
      <c r="A57" s="612">
        <v>44</v>
      </c>
      <c r="B57" s="693" t="s">
        <v>2881</v>
      </c>
      <c r="C57" s="693" t="s">
        <v>1922</v>
      </c>
      <c r="D57" s="694" t="s">
        <v>2882</v>
      </c>
      <c r="E57" s="617">
        <v>40000000</v>
      </c>
      <c r="F57" s="703"/>
      <c r="G57" s="656"/>
    </row>
    <row r="58" spans="1:7" ht="18" customHeight="1" x14ac:dyDescent="0.25">
      <c r="A58" s="612">
        <v>45</v>
      </c>
      <c r="B58" s="693" t="s">
        <v>1673</v>
      </c>
      <c r="C58" s="693" t="s">
        <v>1922</v>
      </c>
      <c r="D58" s="694" t="s">
        <v>2882</v>
      </c>
      <c r="E58" s="617">
        <v>40000000</v>
      </c>
      <c r="F58" s="703"/>
      <c r="G58" s="656"/>
    </row>
    <row r="59" spans="1:7" ht="18" customHeight="1" x14ac:dyDescent="0.25">
      <c r="A59" s="612">
        <v>46</v>
      </c>
      <c r="B59" s="693" t="s">
        <v>2883</v>
      </c>
      <c r="C59" s="693" t="s">
        <v>1922</v>
      </c>
      <c r="D59" s="694" t="s">
        <v>2884</v>
      </c>
      <c r="E59" s="617">
        <v>40000000</v>
      </c>
      <c r="F59" s="703"/>
      <c r="G59" s="656"/>
    </row>
    <row r="60" spans="1:7" ht="18" customHeight="1" x14ac:dyDescent="0.25">
      <c r="A60" s="612">
        <v>47</v>
      </c>
      <c r="B60" s="693" t="s">
        <v>2885</v>
      </c>
      <c r="C60" s="693" t="s">
        <v>1922</v>
      </c>
      <c r="D60" s="694" t="s">
        <v>2886</v>
      </c>
      <c r="E60" s="617">
        <v>40000000</v>
      </c>
      <c r="F60" s="703"/>
      <c r="G60" s="656"/>
    </row>
    <row r="61" spans="1:7" ht="18" customHeight="1" x14ac:dyDescent="0.25">
      <c r="A61" s="612">
        <v>48</v>
      </c>
      <c r="B61" s="693" t="s">
        <v>2887</v>
      </c>
      <c r="C61" s="692" t="s">
        <v>1924</v>
      </c>
      <c r="D61" s="694" t="s">
        <v>2886</v>
      </c>
      <c r="E61" s="617">
        <v>40000000</v>
      </c>
      <c r="F61" s="703"/>
      <c r="G61" s="656"/>
    </row>
    <row r="62" spans="1:7" ht="18" customHeight="1" x14ac:dyDescent="0.25">
      <c r="A62" s="612">
        <v>49</v>
      </c>
      <c r="B62" s="693" t="s">
        <v>264</v>
      </c>
      <c r="C62" s="692" t="s">
        <v>1943</v>
      </c>
      <c r="D62" s="694" t="s">
        <v>2882</v>
      </c>
      <c r="E62" s="617">
        <v>40000000</v>
      </c>
      <c r="F62" s="703"/>
      <c r="G62" s="656"/>
    </row>
    <row r="63" spans="1:7" ht="18" customHeight="1" x14ac:dyDescent="0.25">
      <c r="A63" s="612">
        <v>50</v>
      </c>
      <c r="B63" s="693" t="s">
        <v>2888</v>
      </c>
      <c r="C63" s="692" t="s">
        <v>1943</v>
      </c>
      <c r="D63" s="694" t="s">
        <v>2886</v>
      </c>
      <c r="E63" s="617">
        <v>40000000</v>
      </c>
      <c r="F63" s="703"/>
      <c r="G63" s="656"/>
    </row>
    <row r="64" spans="1:7" ht="18" customHeight="1" x14ac:dyDescent="0.25">
      <c r="A64" s="612">
        <v>51</v>
      </c>
      <c r="B64" s="689" t="s">
        <v>2889</v>
      </c>
      <c r="C64" s="692" t="s">
        <v>1943</v>
      </c>
      <c r="D64" s="690" t="s">
        <v>2890</v>
      </c>
      <c r="E64" s="617">
        <v>40000000</v>
      </c>
      <c r="F64" s="703"/>
      <c r="G64" s="656"/>
    </row>
    <row r="65" spans="1:7" ht="18" customHeight="1" x14ac:dyDescent="0.25">
      <c r="A65" s="612">
        <v>52</v>
      </c>
      <c r="B65" s="689" t="s">
        <v>2891</v>
      </c>
      <c r="C65" s="692" t="s">
        <v>1943</v>
      </c>
      <c r="D65" s="690" t="s">
        <v>2884</v>
      </c>
      <c r="E65" s="617">
        <v>40000000</v>
      </c>
      <c r="F65" s="703"/>
      <c r="G65" s="656"/>
    </row>
    <row r="66" spans="1:7" ht="18" customHeight="1" x14ac:dyDescent="0.25">
      <c r="A66" s="612">
        <v>53</v>
      </c>
      <c r="B66" s="689" t="s">
        <v>2892</v>
      </c>
      <c r="C66" s="692" t="s">
        <v>1943</v>
      </c>
      <c r="D66" s="690" t="s">
        <v>2884</v>
      </c>
      <c r="E66" s="617">
        <v>40000000</v>
      </c>
      <c r="F66" s="703"/>
      <c r="G66" s="656"/>
    </row>
    <row r="67" spans="1:7" ht="18" customHeight="1" x14ac:dyDescent="0.25">
      <c r="A67" s="612">
        <v>54</v>
      </c>
      <c r="B67" s="689" t="s">
        <v>2893</v>
      </c>
      <c r="C67" s="692" t="s">
        <v>1943</v>
      </c>
      <c r="D67" s="690" t="s">
        <v>2884</v>
      </c>
      <c r="E67" s="617">
        <v>40000000</v>
      </c>
      <c r="F67" s="703"/>
      <c r="G67" s="656"/>
    </row>
    <row r="68" spans="1:7" ht="18" customHeight="1" x14ac:dyDescent="0.25">
      <c r="A68" s="612">
        <v>55</v>
      </c>
      <c r="B68" s="689" t="s">
        <v>2894</v>
      </c>
      <c r="C68" s="692" t="s">
        <v>1943</v>
      </c>
      <c r="D68" s="690" t="s">
        <v>2895</v>
      </c>
      <c r="E68" s="617">
        <v>40000000</v>
      </c>
      <c r="F68" s="703"/>
      <c r="G68" s="656"/>
    </row>
    <row r="69" spans="1:7" ht="18" customHeight="1" x14ac:dyDescent="0.25">
      <c r="A69" s="612">
        <v>56</v>
      </c>
      <c r="B69" s="689" t="s">
        <v>2896</v>
      </c>
      <c r="C69" s="692" t="s">
        <v>1943</v>
      </c>
      <c r="D69" s="690" t="s">
        <v>2884</v>
      </c>
      <c r="E69" s="617">
        <v>40000000</v>
      </c>
      <c r="F69" s="703"/>
      <c r="G69" s="656"/>
    </row>
    <row r="70" spans="1:7" ht="18" customHeight="1" x14ac:dyDescent="0.25">
      <c r="A70" s="609" t="s">
        <v>1330</v>
      </c>
      <c r="B70" s="615" t="s">
        <v>2897</v>
      </c>
      <c r="C70" s="609"/>
      <c r="D70" s="609"/>
      <c r="E70" s="618">
        <f>E71+E72+E73</f>
        <v>120000000</v>
      </c>
      <c r="F70" s="618"/>
      <c r="G70" s="609"/>
    </row>
    <row r="71" spans="1:7" ht="18" customHeight="1" x14ac:dyDescent="0.25">
      <c r="A71" s="612">
        <v>57</v>
      </c>
      <c r="B71" s="697" t="s">
        <v>2898</v>
      </c>
      <c r="C71" s="697" t="s">
        <v>1922</v>
      </c>
      <c r="D71" s="699" t="s">
        <v>2899</v>
      </c>
      <c r="E71" s="617">
        <v>40000000</v>
      </c>
      <c r="F71" s="703"/>
      <c r="G71" s="656"/>
    </row>
    <row r="72" spans="1:7" ht="18" customHeight="1" x14ac:dyDescent="0.25">
      <c r="A72" s="612">
        <v>58</v>
      </c>
      <c r="B72" s="697" t="s">
        <v>2900</v>
      </c>
      <c r="C72" s="697" t="s">
        <v>1922</v>
      </c>
      <c r="D72" s="699" t="s">
        <v>2901</v>
      </c>
      <c r="E72" s="617">
        <v>40000000</v>
      </c>
      <c r="F72" s="703"/>
      <c r="G72" s="656"/>
    </row>
    <row r="73" spans="1:7" ht="18" customHeight="1" x14ac:dyDescent="0.25">
      <c r="A73" s="612">
        <v>59</v>
      </c>
      <c r="B73" s="697" t="s">
        <v>2902</v>
      </c>
      <c r="C73" s="697" t="s">
        <v>1924</v>
      </c>
      <c r="D73" s="699" t="s">
        <v>2901</v>
      </c>
      <c r="E73" s="617">
        <v>40000000</v>
      </c>
      <c r="F73" s="703"/>
      <c r="G73" s="656"/>
    </row>
    <row r="74" spans="1:7" ht="18" customHeight="1" x14ac:dyDescent="0.25">
      <c r="A74" s="609" t="s">
        <v>1332</v>
      </c>
      <c r="B74" s="615" t="s">
        <v>2903</v>
      </c>
      <c r="C74" s="609"/>
      <c r="D74" s="609"/>
      <c r="E74" s="618">
        <f>SUM(E75:E79)</f>
        <v>200000000</v>
      </c>
      <c r="F74" s="688"/>
      <c r="G74" s="635"/>
    </row>
    <row r="75" spans="1:7" ht="32.25" customHeight="1" x14ac:dyDescent="0.25">
      <c r="A75" s="612">
        <v>60</v>
      </c>
      <c r="B75" s="693" t="s">
        <v>2904</v>
      </c>
      <c r="C75" s="693" t="s">
        <v>1923</v>
      </c>
      <c r="D75" s="694" t="s">
        <v>2905</v>
      </c>
      <c r="E75" s="617">
        <v>40000000</v>
      </c>
      <c r="F75" s="703"/>
      <c r="G75" s="656"/>
    </row>
    <row r="76" spans="1:7" ht="33.75" customHeight="1" x14ac:dyDescent="0.25">
      <c r="A76" s="612">
        <v>61</v>
      </c>
      <c r="B76" s="693" t="s">
        <v>2906</v>
      </c>
      <c r="C76" s="693" t="s">
        <v>1923</v>
      </c>
      <c r="D76" s="694" t="s">
        <v>2907</v>
      </c>
      <c r="E76" s="617">
        <v>40000000</v>
      </c>
      <c r="F76" s="703"/>
      <c r="G76" s="656"/>
    </row>
    <row r="77" spans="1:7" ht="32.25" customHeight="1" x14ac:dyDescent="0.25">
      <c r="A77" s="612">
        <v>62</v>
      </c>
      <c r="B77" s="693" t="s">
        <v>2908</v>
      </c>
      <c r="C77" s="693" t="s">
        <v>1923</v>
      </c>
      <c r="D77" s="694" t="s">
        <v>2905</v>
      </c>
      <c r="E77" s="617">
        <v>40000000</v>
      </c>
      <c r="F77" s="703"/>
      <c r="G77" s="656"/>
    </row>
    <row r="78" spans="1:7" ht="32.25" customHeight="1" x14ac:dyDescent="0.25">
      <c r="A78" s="612">
        <v>63</v>
      </c>
      <c r="B78" s="693" t="s">
        <v>2909</v>
      </c>
      <c r="C78" s="693" t="s">
        <v>1923</v>
      </c>
      <c r="D78" s="694" t="s">
        <v>2910</v>
      </c>
      <c r="E78" s="617">
        <v>40000000</v>
      </c>
      <c r="F78" s="703"/>
      <c r="G78" s="656"/>
    </row>
    <row r="79" spans="1:7" ht="18" customHeight="1" x14ac:dyDescent="0.25">
      <c r="A79" s="612">
        <v>64</v>
      </c>
      <c r="B79" s="693" t="s">
        <v>2911</v>
      </c>
      <c r="C79" s="693" t="s">
        <v>1922</v>
      </c>
      <c r="D79" s="694" t="s">
        <v>2912</v>
      </c>
      <c r="E79" s="617">
        <v>40000000</v>
      </c>
      <c r="F79" s="703"/>
      <c r="G79" s="656"/>
    </row>
    <row r="80" spans="1:7" ht="18" customHeight="1" x14ac:dyDescent="0.25">
      <c r="A80" s="700" t="s">
        <v>1334</v>
      </c>
      <c r="B80" s="701" t="s">
        <v>2913</v>
      </c>
      <c r="C80" s="700"/>
      <c r="D80" s="700"/>
      <c r="E80" s="705">
        <f>SUM(E81:E89)</f>
        <v>360000000</v>
      </c>
      <c r="F80" s="705"/>
      <c r="G80" s="657"/>
    </row>
    <row r="81" spans="1:7" ht="33" customHeight="1" x14ac:dyDescent="0.25">
      <c r="A81" s="690">
        <v>65</v>
      </c>
      <c r="B81" s="693" t="s">
        <v>2914</v>
      </c>
      <c r="C81" s="693" t="s">
        <v>1923</v>
      </c>
      <c r="D81" s="694" t="s">
        <v>2915</v>
      </c>
      <c r="E81" s="703">
        <v>40000000</v>
      </c>
      <c r="F81" s="708"/>
      <c r="G81" s="656"/>
    </row>
    <row r="82" spans="1:7" ht="18" customHeight="1" x14ac:dyDescent="0.25">
      <c r="A82" s="690">
        <v>66</v>
      </c>
      <c r="B82" s="693" t="s">
        <v>2916</v>
      </c>
      <c r="C82" s="693" t="s">
        <v>1943</v>
      </c>
      <c r="D82" s="694" t="s">
        <v>2917</v>
      </c>
      <c r="E82" s="703">
        <v>40000000</v>
      </c>
      <c r="F82" s="708"/>
      <c r="G82" s="656"/>
    </row>
    <row r="83" spans="1:7" ht="18" customHeight="1" x14ac:dyDescent="0.25">
      <c r="A83" s="690">
        <v>67</v>
      </c>
      <c r="B83" s="689" t="s">
        <v>2918</v>
      </c>
      <c r="C83" s="693" t="s">
        <v>1943</v>
      </c>
      <c r="D83" s="690" t="s">
        <v>2919</v>
      </c>
      <c r="E83" s="703">
        <v>40000000</v>
      </c>
      <c r="F83" s="708"/>
      <c r="G83" s="656"/>
    </row>
    <row r="84" spans="1:7" ht="18" customHeight="1" x14ac:dyDescent="0.25">
      <c r="A84" s="690">
        <v>68</v>
      </c>
      <c r="B84" s="689" t="s">
        <v>2920</v>
      </c>
      <c r="C84" s="693" t="s">
        <v>1943</v>
      </c>
      <c r="D84" s="690" t="s">
        <v>2921</v>
      </c>
      <c r="E84" s="703">
        <v>40000000</v>
      </c>
      <c r="F84" s="708"/>
      <c r="G84" s="656"/>
    </row>
    <row r="85" spans="1:7" ht="18" customHeight="1" x14ac:dyDescent="0.25">
      <c r="A85" s="690">
        <v>69</v>
      </c>
      <c r="B85" s="689" t="s">
        <v>2922</v>
      </c>
      <c r="C85" s="693" t="s">
        <v>1943</v>
      </c>
      <c r="D85" s="690" t="s">
        <v>2923</v>
      </c>
      <c r="E85" s="703">
        <v>40000000</v>
      </c>
      <c r="F85" s="708"/>
      <c r="G85" s="656"/>
    </row>
    <row r="86" spans="1:7" ht="18" customHeight="1" x14ac:dyDescent="0.25">
      <c r="A86" s="690">
        <v>70</v>
      </c>
      <c r="B86" s="689" t="s">
        <v>2924</v>
      </c>
      <c r="C86" s="693" t="s">
        <v>1943</v>
      </c>
      <c r="D86" s="690" t="s">
        <v>2925</v>
      </c>
      <c r="E86" s="703">
        <v>40000000</v>
      </c>
      <c r="F86" s="708"/>
      <c r="G86" s="656"/>
    </row>
    <row r="87" spans="1:7" ht="18" customHeight="1" x14ac:dyDescent="0.25">
      <c r="A87" s="690">
        <v>71</v>
      </c>
      <c r="B87" s="689" t="s">
        <v>2926</v>
      </c>
      <c r="C87" s="689" t="s">
        <v>1922</v>
      </c>
      <c r="D87" s="690" t="s">
        <v>2927</v>
      </c>
      <c r="E87" s="703">
        <v>40000000</v>
      </c>
      <c r="F87" s="708"/>
      <c r="G87" s="656"/>
    </row>
    <row r="88" spans="1:7" ht="18" customHeight="1" x14ac:dyDescent="0.25">
      <c r="A88" s="690">
        <v>72</v>
      </c>
      <c r="B88" s="689" t="s">
        <v>2928</v>
      </c>
      <c r="C88" s="693" t="s">
        <v>2929</v>
      </c>
      <c r="D88" s="690" t="s">
        <v>2930</v>
      </c>
      <c r="E88" s="703">
        <v>40000000</v>
      </c>
      <c r="F88" s="708"/>
      <c r="G88" s="656"/>
    </row>
    <row r="89" spans="1:7" ht="18" customHeight="1" x14ac:dyDescent="0.25">
      <c r="A89" s="690">
        <v>73</v>
      </c>
      <c r="B89" s="689" t="s">
        <v>2931</v>
      </c>
      <c r="C89" s="693" t="s">
        <v>2929</v>
      </c>
      <c r="D89" s="690" t="s">
        <v>2919</v>
      </c>
      <c r="E89" s="703">
        <v>40000000</v>
      </c>
      <c r="F89" s="708"/>
      <c r="G89" s="656"/>
    </row>
    <row r="90" spans="1:7" ht="18" customHeight="1" x14ac:dyDescent="0.25">
      <c r="A90" s="609" t="s">
        <v>1336</v>
      </c>
      <c r="B90" s="615" t="s">
        <v>2932</v>
      </c>
      <c r="C90" s="609"/>
      <c r="D90" s="609"/>
      <c r="E90" s="618">
        <f>SUM(E91:E95)</f>
        <v>200000000</v>
      </c>
      <c r="F90" s="705"/>
      <c r="G90" s="657"/>
    </row>
    <row r="91" spans="1:7" ht="18" customHeight="1" x14ac:dyDescent="0.25">
      <c r="A91" s="612">
        <v>74</v>
      </c>
      <c r="B91" s="693" t="s">
        <v>2933</v>
      </c>
      <c r="C91" s="693" t="s">
        <v>2929</v>
      </c>
      <c r="D91" s="694" t="s">
        <v>2934</v>
      </c>
      <c r="E91" s="703">
        <v>40000000</v>
      </c>
      <c r="F91" s="703"/>
      <c r="G91" s="656"/>
    </row>
    <row r="92" spans="1:7" ht="18" customHeight="1" x14ac:dyDescent="0.25">
      <c r="A92" s="612">
        <v>75</v>
      </c>
      <c r="B92" s="697" t="s">
        <v>2935</v>
      </c>
      <c r="C92" s="697" t="s">
        <v>1924</v>
      </c>
      <c r="D92" s="699" t="s">
        <v>2936</v>
      </c>
      <c r="E92" s="709">
        <v>40000000</v>
      </c>
      <c r="F92" s="703"/>
      <c r="G92" s="656"/>
    </row>
    <row r="93" spans="1:7" ht="18" customHeight="1" x14ac:dyDescent="0.25">
      <c r="A93" s="612">
        <v>76</v>
      </c>
      <c r="B93" s="697" t="s">
        <v>2937</v>
      </c>
      <c r="C93" s="697" t="s">
        <v>1922</v>
      </c>
      <c r="D93" s="699" t="s">
        <v>2938</v>
      </c>
      <c r="E93" s="709">
        <v>40000000</v>
      </c>
      <c r="F93" s="703"/>
      <c r="G93" s="656"/>
    </row>
    <row r="94" spans="1:7" ht="18" customHeight="1" x14ac:dyDescent="0.25">
      <c r="A94" s="612">
        <v>77</v>
      </c>
      <c r="B94" s="693" t="s">
        <v>2939</v>
      </c>
      <c r="C94" s="697" t="s">
        <v>1923</v>
      </c>
      <c r="D94" s="699" t="s">
        <v>2934</v>
      </c>
      <c r="E94" s="709">
        <v>40000000</v>
      </c>
      <c r="F94" s="703"/>
      <c r="G94" s="656"/>
    </row>
    <row r="95" spans="1:7" ht="18" customHeight="1" x14ac:dyDescent="0.25">
      <c r="A95" s="612">
        <v>78</v>
      </c>
      <c r="B95" s="693" t="s">
        <v>2940</v>
      </c>
      <c r="C95" s="697" t="s">
        <v>1923</v>
      </c>
      <c r="D95" s="699" t="s">
        <v>2936</v>
      </c>
      <c r="E95" s="709">
        <v>40000000</v>
      </c>
      <c r="F95" s="703"/>
      <c r="G95" s="656"/>
    </row>
    <row r="96" spans="1:7" ht="18" customHeight="1" x14ac:dyDescent="0.25">
      <c r="A96" s="609" t="s">
        <v>1338</v>
      </c>
      <c r="B96" s="615" t="s">
        <v>2941</v>
      </c>
      <c r="C96" s="609"/>
      <c r="D96" s="609"/>
      <c r="E96" s="618">
        <f>E97</f>
        <v>40000000</v>
      </c>
      <c r="F96" s="705"/>
      <c r="G96" s="657"/>
    </row>
    <row r="97" spans="1:7" ht="18" customHeight="1" x14ac:dyDescent="0.25">
      <c r="A97" s="612">
        <v>79</v>
      </c>
      <c r="B97" s="693" t="s">
        <v>2942</v>
      </c>
      <c r="C97" s="693" t="s">
        <v>1922</v>
      </c>
      <c r="D97" s="694" t="s">
        <v>2943</v>
      </c>
      <c r="E97" s="703">
        <v>40000000</v>
      </c>
      <c r="F97" s="703"/>
      <c r="G97" s="656"/>
    </row>
    <row r="98" spans="1:7" ht="18" customHeight="1" x14ac:dyDescent="0.25">
      <c r="A98" s="609" t="s">
        <v>1340</v>
      </c>
      <c r="B98" s="615" t="s">
        <v>2944</v>
      </c>
      <c r="C98" s="615"/>
      <c r="D98" s="609"/>
      <c r="E98" s="618">
        <f>E99</f>
        <v>40000000</v>
      </c>
      <c r="F98" s="705"/>
      <c r="G98" s="609"/>
    </row>
    <row r="99" spans="1:7" ht="31.5" customHeight="1" x14ac:dyDescent="0.25">
      <c r="A99" s="612">
        <v>80</v>
      </c>
      <c r="B99" s="693" t="s">
        <v>2945</v>
      </c>
      <c r="C99" s="693" t="s">
        <v>1923</v>
      </c>
      <c r="D99" s="694" t="s">
        <v>2946</v>
      </c>
      <c r="E99" s="703">
        <v>40000000</v>
      </c>
      <c r="F99" s="703"/>
      <c r="G99" s="656"/>
    </row>
    <row r="100" spans="1:7" ht="18" customHeight="1" x14ac:dyDescent="0.25">
      <c r="A100" s="609" t="s">
        <v>1322</v>
      </c>
      <c r="B100" s="702" t="s">
        <v>1323</v>
      </c>
      <c r="C100" s="693"/>
      <c r="D100" s="694"/>
      <c r="E100" s="618">
        <f>E101+E132+E178+E181+E193</f>
        <v>1800000000</v>
      </c>
      <c r="F100" s="618">
        <f>F101+F132+F181+F193+F205+F213+F230+F240</f>
        <v>1780000000</v>
      </c>
      <c r="G100" s="657"/>
    </row>
    <row r="101" spans="1:7" ht="18" customHeight="1" x14ac:dyDescent="0.25">
      <c r="A101" s="609" t="s">
        <v>1324</v>
      </c>
      <c r="B101" s="615" t="s">
        <v>2821</v>
      </c>
      <c r="C101" s="609"/>
      <c r="D101" s="688"/>
      <c r="E101" s="618">
        <f>SUM(E102:E131)</f>
        <v>40000000</v>
      </c>
      <c r="F101" s="618">
        <f>SUM(F102:F131)</f>
        <v>580000000</v>
      </c>
      <c r="G101" s="609"/>
    </row>
    <row r="102" spans="1:7" ht="18" customHeight="1" x14ac:dyDescent="0.25">
      <c r="A102" s="612">
        <v>1</v>
      </c>
      <c r="B102" s="613" t="s">
        <v>2947</v>
      </c>
      <c r="C102" s="613" t="s">
        <v>1943</v>
      </c>
      <c r="D102" s="612" t="s">
        <v>2836</v>
      </c>
      <c r="E102" s="710"/>
      <c r="F102" s="703">
        <v>20000000</v>
      </c>
      <c r="G102" s="703"/>
    </row>
    <row r="103" spans="1:7" ht="18" customHeight="1" x14ac:dyDescent="0.25">
      <c r="A103" s="612">
        <v>2</v>
      </c>
      <c r="B103" s="613" t="s">
        <v>2948</v>
      </c>
      <c r="C103" s="613" t="s">
        <v>1943</v>
      </c>
      <c r="D103" s="612" t="s">
        <v>2836</v>
      </c>
      <c r="E103" s="710"/>
      <c r="F103" s="703">
        <v>20000000</v>
      </c>
      <c r="G103" s="703"/>
    </row>
    <row r="104" spans="1:7" ht="18" customHeight="1" x14ac:dyDescent="0.25">
      <c r="A104" s="612">
        <v>3</v>
      </c>
      <c r="B104" s="634" t="s">
        <v>2949</v>
      </c>
      <c r="C104" s="613" t="s">
        <v>1943</v>
      </c>
      <c r="D104" s="612" t="s">
        <v>2836</v>
      </c>
      <c r="E104" s="710"/>
      <c r="F104" s="703">
        <v>20000000</v>
      </c>
      <c r="G104" s="703"/>
    </row>
    <row r="105" spans="1:7" ht="18" customHeight="1" x14ac:dyDescent="0.25">
      <c r="A105" s="612">
        <v>4</v>
      </c>
      <c r="B105" s="613" t="s">
        <v>2950</v>
      </c>
      <c r="C105" s="613" t="s">
        <v>1943</v>
      </c>
      <c r="D105" s="612" t="s">
        <v>2836</v>
      </c>
      <c r="E105" s="710"/>
      <c r="F105" s="703">
        <v>20000000</v>
      </c>
      <c r="G105" s="703"/>
    </row>
    <row r="106" spans="1:7" ht="18" customHeight="1" x14ac:dyDescent="0.25">
      <c r="A106" s="612">
        <v>5</v>
      </c>
      <c r="B106" s="613" t="s">
        <v>2951</v>
      </c>
      <c r="C106" s="613" t="s">
        <v>1943</v>
      </c>
      <c r="D106" s="612" t="s">
        <v>2836</v>
      </c>
      <c r="E106" s="710"/>
      <c r="F106" s="703">
        <v>20000000</v>
      </c>
      <c r="G106" s="703"/>
    </row>
    <row r="107" spans="1:7" ht="18" customHeight="1" x14ac:dyDescent="0.25">
      <c r="A107" s="612">
        <v>6</v>
      </c>
      <c r="B107" s="613" t="s">
        <v>2952</v>
      </c>
      <c r="C107" s="613" t="s">
        <v>1943</v>
      </c>
      <c r="D107" s="612" t="s">
        <v>2827</v>
      </c>
      <c r="E107" s="617">
        <v>40000000</v>
      </c>
      <c r="F107" s="703"/>
      <c r="G107" s="703"/>
    </row>
    <row r="108" spans="1:7" ht="18" customHeight="1" x14ac:dyDescent="0.25">
      <c r="A108" s="612">
        <v>7</v>
      </c>
      <c r="B108" s="613" t="s">
        <v>2953</v>
      </c>
      <c r="C108" s="613" t="s">
        <v>1943</v>
      </c>
      <c r="D108" s="612" t="s">
        <v>2827</v>
      </c>
      <c r="E108" s="710"/>
      <c r="F108" s="703">
        <v>20000000</v>
      </c>
      <c r="G108" s="703"/>
    </row>
    <row r="109" spans="1:7" ht="18" customHeight="1" x14ac:dyDescent="0.25">
      <c r="A109" s="612">
        <v>8</v>
      </c>
      <c r="B109" s="634" t="s">
        <v>2954</v>
      </c>
      <c r="C109" s="613" t="s">
        <v>1943</v>
      </c>
      <c r="D109" s="612" t="s">
        <v>2955</v>
      </c>
      <c r="E109" s="710"/>
      <c r="F109" s="703">
        <v>20000000</v>
      </c>
      <c r="G109" s="703"/>
    </row>
    <row r="110" spans="1:7" ht="18" customHeight="1" x14ac:dyDescent="0.25">
      <c r="A110" s="612">
        <v>9</v>
      </c>
      <c r="B110" s="613" t="s">
        <v>2956</v>
      </c>
      <c r="C110" s="613" t="s">
        <v>1943</v>
      </c>
      <c r="D110" s="612" t="s">
        <v>379</v>
      </c>
      <c r="E110" s="710"/>
      <c r="F110" s="703">
        <v>20000000</v>
      </c>
      <c r="G110" s="703"/>
    </row>
    <row r="111" spans="1:7" ht="18" customHeight="1" x14ac:dyDescent="0.25">
      <c r="A111" s="612">
        <v>10</v>
      </c>
      <c r="B111" s="613" t="s">
        <v>2957</v>
      </c>
      <c r="C111" s="613" t="s">
        <v>1943</v>
      </c>
      <c r="D111" s="612" t="s">
        <v>379</v>
      </c>
      <c r="E111" s="710"/>
      <c r="F111" s="703">
        <v>20000000</v>
      </c>
      <c r="G111" s="703"/>
    </row>
    <row r="112" spans="1:7" ht="18" customHeight="1" x14ac:dyDescent="0.25">
      <c r="A112" s="612">
        <v>11</v>
      </c>
      <c r="B112" s="613" t="s">
        <v>2958</v>
      </c>
      <c r="C112" s="613" t="s">
        <v>1943</v>
      </c>
      <c r="D112" s="612" t="s">
        <v>379</v>
      </c>
      <c r="E112" s="710"/>
      <c r="F112" s="703">
        <v>20000000</v>
      </c>
      <c r="G112" s="703"/>
    </row>
    <row r="113" spans="1:7" ht="18" customHeight="1" x14ac:dyDescent="0.25">
      <c r="A113" s="612">
        <v>12</v>
      </c>
      <c r="B113" s="613" t="s">
        <v>2959</v>
      </c>
      <c r="C113" s="613" t="s">
        <v>1943</v>
      </c>
      <c r="D113" s="612" t="s">
        <v>373</v>
      </c>
      <c r="E113" s="710"/>
      <c r="F113" s="703">
        <v>20000000</v>
      </c>
      <c r="G113" s="703"/>
    </row>
    <row r="114" spans="1:7" ht="18" customHeight="1" x14ac:dyDescent="0.25">
      <c r="A114" s="612">
        <v>13</v>
      </c>
      <c r="B114" s="613" t="s">
        <v>2960</v>
      </c>
      <c r="C114" s="613" t="s">
        <v>1943</v>
      </c>
      <c r="D114" s="612" t="s">
        <v>373</v>
      </c>
      <c r="E114" s="710"/>
      <c r="F114" s="703">
        <v>20000000</v>
      </c>
      <c r="G114" s="703"/>
    </row>
    <row r="115" spans="1:7" ht="18" customHeight="1" x14ac:dyDescent="0.25">
      <c r="A115" s="612">
        <v>14</v>
      </c>
      <c r="B115" s="613" t="s">
        <v>2961</v>
      </c>
      <c r="C115" s="613" t="s">
        <v>1943</v>
      </c>
      <c r="D115" s="612" t="s">
        <v>373</v>
      </c>
      <c r="E115" s="710"/>
      <c r="F115" s="703">
        <v>20000000</v>
      </c>
      <c r="G115" s="703"/>
    </row>
    <row r="116" spans="1:7" ht="18" customHeight="1" x14ac:dyDescent="0.25">
      <c r="A116" s="612">
        <v>15</v>
      </c>
      <c r="B116" s="613" t="s">
        <v>2962</v>
      </c>
      <c r="C116" s="613" t="s">
        <v>1943</v>
      </c>
      <c r="D116" s="612" t="s">
        <v>373</v>
      </c>
      <c r="E116" s="710"/>
      <c r="F116" s="703">
        <v>20000000</v>
      </c>
      <c r="G116" s="703"/>
    </row>
    <row r="117" spans="1:7" ht="18" customHeight="1" x14ac:dyDescent="0.25">
      <c r="A117" s="612">
        <v>16</v>
      </c>
      <c r="B117" s="613" t="s">
        <v>2963</v>
      </c>
      <c r="C117" s="613" t="s">
        <v>1943</v>
      </c>
      <c r="D117" s="612" t="s">
        <v>373</v>
      </c>
      <c r="E117" s="710"/>
      <c r="F117" s="703">
        <v>20000000</v>
      </c>
      <c r="G117" s="703"/>
    </row>
    <row r="118" spans="1:7" ht="18" customHeight="1" x14ac:dyDescent="0.25">
      <c r="A118" s="612">
        <v>17</v>
      </c>
      <c r="B118" s="689" t="s">
        <v>2964</v>
      </c>
      <c r="C118" s="613" t="s">
        <v>1943</v>
      </c>
      <c r="D118" s="690" t="s">
        <v>373</v>
      </c>
      <c r="E118" s="703"/>
      <c r="F118" s="703">
        <v>20000000</v>
      </c>
      <c r="G118" s="703"/>
    </row>
    <row r="119" spans="1:7" ht="18" customHeight="1" x14ac:dyDescent="0.25">
      <c r="A119" s="612">
        <v>18</v>
      </c>
      <c r="B119" s="613" t="s">
        <v>2965</v>
      </c>
      <c r="C119" s="613" t="s">
        <v>1943</v>
      </c>
      <c r="D119" s="612" t="s">
        <v>305</v>
      </c>
      <c r="E119" s="710"/>
      <c r="F119" s="703">
        <v>20000000</v>
      </c>
      <c r="G119" s="703"/>
    </row>
    <row r="120" spans="1:7" ht="18" customHeight="1" x14ac:dyDescent="0.25">
      <c r="A120" s="612">
        <v>19</v>
      </c>
      <c r="B120" s="695" t="s">
        <v>2966</v>
      </c>
      <c r="C120" s="613" t="s">
        <v>1943</v>
      </c>
      <c r="D120" s="696" t="s">
        <v>305</v>
      </c>
      <c r="E120" s="711"/>
      <c r="F120" s="703">
        <v>20000000</v>
      </c>
      <c r="G120" s="703"/>
    </row>
    <row r="121" spans="1:7" ht="18" customHeight="1" x14ac:dyDescent="0.25">
      <c r="A121" s="612">
        <v>20</v>
      </c>
      <c r="B121" s="695" t="s">
        <v>2967</v>
      </c>
      <c r="C121" s="613" t="s">
        <v>1943</v>
      </c>
      <c r="D121" s="696" t="s">
        <v>305</v>
      </c>
      <c r="E121" s="711"/>
      <c r="F121" s="703">
        <v>20000000</v>
      </c>
      <c r="G121" s="703"/>
    </row>
    <row r="122" spans="1:7" ht="18" customHeight="1" x14ac:dyDescent="0.25">
      <c r="A122" s="612">
        <v>21</v>
      </c>
      <c r="B122" s="695" t="s">
        <v>2968</v>
      </c>
      <c r="C122" s="613" t="s">
        <v>1943</v>
      </c>
      <c r="D122" s="696" t="s">
        <v>305</v>
      </c>
      <c r="E122" s="711"/>
      <c r="F122" s="703">
        <v>20000000</v>
      </c>
      <c r="G122" s="703"/>
    </row>
    <row r="123" spans="1:7" ht="18" customHeight="1" x14ac:dyDescent="0.25">
      <c r="A123" s="612">
        <v>22</v>
      </c>
      <c r="B123" s="695" t="s">
        <v>2969</v>
      </c>
      <c r="C123" s="613" t="s">
        <v>1943</v>
      </c>
      <c r="D123" s="696" t="s">
        <v>305</v>
      </c>
      <c r="E123" s="711"/>
      <c r="F123" s="703">
        <v>20000000</v>
      </c>
      <c r="G123" s="703"/>
    </row>
    <row r="124" spans="1:7" ht="18" customHeight="1" x14ac:dyDescent="0.25">
      <c r="A124" s="612">
        <v>23</v>
      </c>
      <c r="B124" s="692" t="s">
        <v>2970</v>
      </c>
      <c r="C124" s="613" t="s">
        <v>1943</v>
      </c>
      <c r="D124" s="690" t="s">
        <v>305</v>
      </c>
      <c r="E124" s="703"/>
      <c r="F124" s="703">
        <v>20000000</v>
      </c>
      <c r="G124" s="703"/>
    </row>
    <row r="125" spans="1:7" ht="18" customHeight="1" x14ac:dyDescent="0.25">
      <c r="A125" s="612">
        <v>24</v>
      </c>
      <c r="B125" s="634" t="s">
        <v>2971</v>
      </c>
      <c r="C125" s="613" t="s">
        <v>1943</v>
      </c>
      <c r="D125" s="612" t="s">
        <v>305</v>
      </c>
      <c r="E125" s="710"/>
      <c r="F125" s="703">
        <v>20000000</v>
      </c>
      <c r="G125" s="703"/>
    </row>
    <row r="126" spans="1:7" ht="18" customHeight="1" x14ac:dyDescent="0.25">
      <c r="A126" s="612">
        <v>25</v>
      </c>
      <c r="B126" s="695" t="s">
        <v>2972</v>
      </c>
      <c r="C126" s="613" t="s">
        <v>1943</v>
      </c>
      <c r="D126" s="696" t="s">
        <v>305</v>
      </c>
      <c r="E126" s="711"/>
      <c r="F126" s="703">
        <v>20000000</v>
      </c>
      <c r="G126" s="703"/>
    </row>
    <row r="127" spans="1:7" ht="18" customHeight="1" x14ac:dyDescent="0.25">
      <c r="A127" s="612">
        <v>26</v>
      </c>
      <c r="B127" s="695" t="s">
        <v>2973</v>
      </c>
      <c r="C127" s="613" t="s">
        <v>1943</v>
      </c>
      <c r="D127" s="696" t="s">
        <v>305</v>
      </c>
      <c r="E127" s="711"/>
      <c r="F127" s="703">
        <v>20000000</v>
      </c>
      <c r="G127" s="703"/>
    </row>
    <row r="128" spans="1:7" ht="18" customHeight="1" x14ac:dyDescent="0.25">
      <c r="A128" s="612">
        <v>27</v>
      </c>
      <c r="B128" s="613" t="s">
        <v>2974</v>
      </c>
      <c r="C128" s="613" t="s">
        <v>1943</v>
      </c>
      <c r="D128" s="612" t="s">
        <v>301</v>
      </c>
      <c r="E128" s="710"/>
      <c r="F128" s="703">
        <v>20000000</v>
      </c>
      <c r="G128" s="703"/>
    </row>
    <row r="129" spans="1:7" ht="18" customHeight="1" x14ac:dyDescent="0.25">
      <c r="A129" s="612">
        <v>28</v>
      </c>
      <c r="B129" s="613" t="s">
        <v>2975</v>
      </c>
      <c r="C129" s="613" t="s">
        <v>1943</v>
      </c>
      <c r="D129" s="612" t="s">
        <v>301</v>
      </c>
      <c r="E129" s="710"/>
      <c r="F129" s="703">
        <v>20000000</v>
      </c>
      <c r="G129" s="703"/>
    </row>
    <row r="130" spans="1:7" ht="18" customHeight="1" x14ac:dyDescent="0.25">
      <c r="A130" s="612">
        <v>29</v>
      </c>
      <c r="B130" s="613" t="s">
        <v>2976</v>
      </c>
      <c r="C130" s="613" t="s">
        <v>1943</v>
      </c>
      <c r="D130" s="612" t="s">
        <v>301</v>
      </c>
      <c r="E130" s="710"/>
      <c r="F130" s="703">
        <v>20000000</v>
      </c>
      <c r="G130" s="703"/>
    </row>
    <row r="131" spans="1:7" ht="18" customHeight="1" x14ac:dyDescent="0.25">
      <c r="A131" s="612">
        <v>30</v>
      </c>
      <c r="B131" s="613" t="s">
        <v>2977</v>
      </c>
      <c r="C131" s="613" t="s">
        <v>1922</v>
      </c>
      <c r="D131" s="612" t="s">
        <v>2834</v>
      </c>
      <c r="E131" s="710"/>
      <c r="F131" s="703">
        <v>20000000</v>
      </c>
      <c r="G131" s="703"/>
    </row>
    <row r="132" spans="1:7" ht="18" customHeight="1" x14ac:dyDescent="0.25">
      <c r="A132" s="609" t="s">
        <v>1326</v>
      </c>
      <c r="B132" s="615" t="s">
        <v>2842</v>
      </c>
      <c r="C132" s="609"/>
      <c r="D132" s="609"/>
      <c r="E132" s="618">
        <f>SUM(E133:E177)</f>
        <v>1280000000</v>
      </c>
      <c r="F132" s="618">
        <f>SUM(F133:F177)</f>
        <v>260000000</v>
      </c>
      <c r="G132" s="698"/>
    </row>
    <row r="133" spans="1:7" ht="18" customHeight="1" x14ac:dyDescent="0.25">
      <c r="A133" s="612">
        <v>31</v>
      </c>
      <c r="B133" s="613" t="s">
        <v>2978</v>
      </c>
      <c r="C133" s="613" t="s">
        <v>1943</v>
      </c>
      <c r="D133" s="612" t="s">
        <v>1466</v>
      </c>
      <c r="E133" s="617">
        <v>40000000</v>
      </c>
      <c r="F133" s="703"/>
      <c r="G133" s="691"/>
    </row>
    <row r="134" spans="1:7" ht="18" customHeight="1" x14ac:dyDescent="0.25">
      <c r="A134" s="612">
        <v>32</v>
      </c>
      <c r="B134" s="613" t="s">
        <v>2979</v>
      </c>
      <c r="C134" s="613" t="s">
        <v>1943</v>
      </c>
      <c r="D134" s="612" t="s">
        <v>1466</v>
      </c>
      <c r="E134" s="617">
        <v>40000000</v>
      </c>
      <c r="F134" s="703"/>
      <c r="G134" s="691"/>
    </row>
    <row r="135" spans="1:7" ht="18" customHeight="1" x14ac:dyDescent="0.25">
      <c r="A135" s="612">
        <v>33</v>
      </c>
      <c r="B135" s="613" t="s">
        <v>2980</v>
      </c>
      <c r="C135" s="613" t="s">
        <v>1943</v>
      </c>
      <c r="D135" s="612" t="s">
        <v>1466</v>
      </c>
      <c r="E135" s="617">
        <v>40000000</v>
      </c>
      <c r="F135" s="703"/>
      <c r="G135" s="691"/>
    </row>
    <row r="136" spans="1:7" ht="18" customHeight="1" x14ac:dyDescent="0.25">
      <c r="A136" s="612">
        <v>34</v>
      </c>
      <c r="B136" s="613" t="s">
        <v>2981</v>
      </c>
      <c r="C136" s="613" t="s">
        <v>1943</v>
      </c>
      <c r="D136" s="612" t="s">
        <v>1466</v>
      </c>
      <c r="E136" s="617">
        <v>40000000</v>
      </c>
      <c r="F136" s="703"/>
      <c r="G136" s="691"/>
    </row>
    <row r="137" spans="1:7" ht="18" customHeight="1" x14ac:dyDescent="0.25">
      <c r="A137" s="612">
        <v>35</v>
      </c>
      <c r="B137" s="613" t="s">
        <v>2982</v>
      </c>
      <c r="C137" s="613" t="s">
        <v>1943</v>
      </c>
      <c r="D137" s="612" t="s">
        <v>1466</v>
      </c>
      <c r="E137" s="617">
        <v>40000000</v>
      </c>
      <c r="F137" s="703"/>
      <c r="G137" s="691"/>
    </row>
    <row r="138" spans="1:7" ht="18" customHeight="1" x14ac:dyDescent="0.25">
      <c r="A138" s="612">
        <v>36</v>
      </c>
      <c r="B138" s="613" t="s">
        <v>2983</v>
      </c>
      <c r="C138" s="613" t="s">
        <v>1943</v>
      </c>
      <c r="D138" s="612" t="s">
        <v>1466</v>
      </c>
      <c r="E138" s="617">
        <v>40000000</v>
      </c>
      <c r="F138" s="703"/>
      <c r="G138" s="691"/>
    </row>
    <row r="139" spans="1:7" ht="18" customHeight="1" x14ac:dyDescent="0.25">
      <c r="A139" s="612">
        <v>37</v>
      </c>
      <c r="B139" s="613" t="s">
        <v>2984</v>
      </c>
      <c r="C139" s="613" t="s">
        <v>1943</v>
      </c>
      <c r="D139" s="612" t="s">
        <v>1466</v>
      </c>
      <c r="E139" s="617">
        <v>40000000</v>
      </c>
      <c r="F139" s="703"/>
      <c r="G139" s="691"/>
    </row>
    <row r="140" spans="1:7" ht="18" customHeight="1" x14ac:dyDescent="0.25">
      <c r="A140" s="612">
        <v>38</v>
      </c>
      <c r="B140" s="613" t="s">
        <v>2985</v>
      </c>
      <c r="C140" s="613" t="s">
        <v>1943</v>
      </c>
      <c r="D140" s="612" t="s">
        <v>2862</v>
      </c>
      <c r="E140" s="617">
        <v>40000000</v>
      </c>
      <c r="F140" s="703"/>
      <c r="G140" s="691"/>
    </row>
    <row r="141" spans="1:7" ht="18" customHeight="1" x14ac:dyDescent="0.25">
      <c r="A141" s="612">
        <v>39</v>
      </c>
      <c r="B141" s="613" t="s">
        <v>2986</v>
      </c>
      <c r="C141" s="613" t="s">
        <v>1943</v>
      </c>
      <c r="D141" s="612" t="s">
        <v>2862</v>
      </c>
      <c r="E141" s="617">
        <v>40000000</v>
      </c>
      <c r="F141" s="703"/>
      <c r="G141" s="691"/>
    </row>
    <row r="142" spans="1:7" ht="18" customHeight="1" x14ac:dyDescent="0.25">
      <c r="A142" s="612">
        <v>40</v>
      </c>
      <c r="B142" s="613" t="s">
        <v>2987</v>
      </c>
      <c r="C142" s="613" t="s">
        <v>1943</v>
      </c>
      <c r="D142" s="612" t="s">
        <v>2862</v>
      </c>
      <c r="E142" s="617">
        <v>40000000</v>
      </c>
      <c r="F142" s="703"/>
      <c r="G142" s="691"/>
    </row>
    <row r="143" spans="1:7" ht="18" customHeight="1" x14ac:dyDescent="0.25">
      <c r="A143" s="612">
        <v>41</v>
      </c>
      <c r="B143" s="613" t="s">
        <v>2988</v>
      </c>
      <c r="C143" s="613" t="s">
        <v>1943</v>
      </c>
      <c r="D143" s="612" t="s">
        <v>529</v>
      </c>
      <c r="E143" s="617">
        <v>40000000</v>
      </c>
      <c r="F143" s="703"/>
      <c r="G143" s="691"/>
    </row>
    <row r="144" spans="1:7" ht="18" customHeight="1" x14ac:dyDescent="0.25">
      <c r="A144" s="612">
        <v>42</v>
      </c>
      <c r="B144" s="613" t="s">
        <v>2989</v>
      </c>
      <c r="C144" s="613" t="s">
        <v>1943</v>
      </c>
      <c r="D144" s="612" t="s">
        <v>529</v>
      </c>
      <c r="E144" s="617">
        <v>40000000</v>
      </c>
      <c r="F144" s="703"/>
      <c r="G144" s="691"/>
    </row>
    <row r="145" spans="1:7" ht="18" customHeight="1" x14ac:dyDescent="0.25">
      <c r="A145" s="612">
        <v>43</v>
      </c>
      <c r="B145" s="613" t="s">
        <v>2990</v>
      </c>
      <c r="C145" s="613" t="s">
        <v>1943</v>
      </c>
      <c r="D145" s="612" t="s">
        <v>529</v>
      </c>
      <c r="E145" s="617"/>
      <c r="F145" s="703">
        <v>20000000</v>
      </c>
      <c r="G145" s="691"/>
    </row>
    <row r="146" spans="1:7" ht="18" customHeight="1" x14ac:dyDescent="0.25">
      <c r="A146" s="612">
        <v>44</v>
      </c>
      <c r="B146" s="613" t="s">
        <v>1654</v>
      </c>
      <c r="C146" s="613" t="s">
        <v>1943</v>
      </c>
      <c r="D146" s="612" t="s">
        <v>529</v>
      </c>
      <c r="E146" s="617">
        <v>40000000</v>
      </c>
      <c r="F146" s="703"/>
      <c r="G146" s="691"/>
    </row>
    <row r="147" spans="1:7" ht="18" customHeight="1" x14ac:dyDescent="0.25">
      <c r="A147" s="612">
        <v>45</v>
      </c>
      <c r="B147" s="613" t="s">
        <v>2991</v>
      </c>
      <c r="C147" s="613" t="s">
        <v>1943</v>
      </c>
      <c r="D147" s="612" t="s">
        <v>529</v>
      </c>
      <c r="E147" s="617"/>
      <c r="F147" s="703">
        <v>20000000</v>
      </c>
      <c r="G147" s="691"/>
    </row>
    <row r="148" spans="1:7" ht="18" customHeight="1" x14ac:dyDescent="0.25">
      <c r="A148" s="612">
        <v>46</v>
      </c>
      <c r="B148" s="613" t="s">
        <v>2992</v>
      </c>
      <c r="C148" s="613" t="s">
        <v>1943</v>
      </c>
      <c r="D148" s="612" t="s">
        <v>529</v>
      </c>
      <c r="E148" s="617"/>
      <c r="F148" s="703">
        <v>20000000</v>
      </c>
      <c r="G148" s="691"/>
    </row>
    <row r="149" spans="1:7" ht="18" customHeight="1" x14ac:dyDescent="0.25">
      <c r="A149" s="612">
        <v>47</v>
      </c>
      <c r="B149" s="613" t="s">
        <v>2993</v>
      </c>
      <c r="C149" s="613" t="s">
        <v>1922</v>
      </c>
      <c r="D149" s="612" t="s">
        <v>529</v>
      </c>
      <c r="E149" s="617"/>
      <c r="F149" s="703">
        <v>20000000</v>
      </c>
      <c r="G149" s="691"/>
    </row>
    <row r="150" spans="1:7" ht="18" customHeight="1" x14ac:dyDescent="0.25">
      <c r="A150" s="612">
        <v>48</v>
      </c>
      <c r="B150" s="613" t="s">
        <v>2994</v>
      </c>
      <c r="C150" s="613" t="s">
        <v>1943</v>
      </c>
      <c r="D150" s="612" t="s">
        <v>529</v>
      </c>
      <c r="E150" s="617"/>
      <c r="F150" s="703">
        <v>20000000</v>
      </c>
      <c r="G150" s="691"/>
    </row>
    <row r="151" spans="1:7" ht="18" customHeight="1" x14ac:dyDescent="0.25">
      <c r="A151" s="612">
        <v>49</v>
      </c>
      <c r="B151" s="613" t="s">
        <v>2995</v>
      </c>
      <c r="C151" s="613" t="s">
        <v>1943</v>
      </c>
      <c r="D151" s="612" t="s">
        <v>529</v>
      </c>
      <c r="E151" s="617"/>
      <c r="F151" s="703">
        <v>20000000</v>
      </c>
      <c r="G151" s="691"/>
    </row>
    <row r="152" spans="1:7" ht="18" customHeight="1" x14ac:dyDescent="0.25">
      <c r="A152" s="612">
        <v>50</v>
      </c>
      <c r="B152" s="613" t="s">
        <v>2996</v>
      </c>
      <c r="C152" s="613" t="s">
        <v>1943</v>
      </c>
      <c r="D152" s="612" t="s">
        <v>529</v>
      </c>
      <c r="E152" s="617"/>
      <c r="F152" s="703">
        <v>20000000</v>
      </c>
      <c r="G152" s="691"/>
    </row>
    <row r="153" spans="1:7" ht="18" customHeight="1" x14ac:dyDescent="0.25">
      <c r="A153" s="612">
        <v>51</v>
      </c>
      <c r="B153" s="613" t="s">
        <v>2997</v>
      </c>
      <c r="C153" s="613" t="s">
        <v>1943</v>
      </c>
      <c r="D153" s="612" t="s">
        <v>529</v>
      </c>
      <c r="E153" s="617"/>
      <c r="F153" s="703">
        <v>20000000</v>
      </c>
      <c r="G153" s="691"/>
    </row>
    <row r="154" spans="1:7" ht="18" customHeight="1" x14ac:dyDescent="0.25">
      <c r="A154" s="612">
        <v>52</v>
      </c>
      <c r="B154" s="613" t="s">
        <v>2998</v>
      </c>
      <c r="C154" s="613" t="s">
        <v>1943</v>
      </c>
      <c r="D154" s="612" t="s">
        <v>2847</v>
      </c>
      <c r="E154" s="617">
        <v>40000000</v>
      </c>
      <c r="F154" s="703"/>
      <c r="G154" s="691"/>
    </row>
    <row r="155" spans="1:7" ht="18" customHeight="1" x14ac:dyDescent="0.25">
      <c r="A155" s="612">
        <v>53</v>
      </c>
      <c r="B155" s="613" t="s">
        <v>2999</v>
      </c>
      <c r="C155" s="613" t="s">
        <v>1943</v>
      </c>
      <c r="D155" s="612" t="s">
        <v>2847</v>
      </c>
      <c r="E155" s="617">
        <v>40000000</v>
      </c>
      <c r="F155" s="703"/>
      <c r="G155" s="691"/>
    </row>
    <row r="156" spans="1:7" ht="18" customHeight="1" x14ac:dyDescent="0.25">
      <c r="A156" s="612">
        <v>54</v>
      </c>
      <c r="B156" s="613" t="s">
        <v>3000</v>
      </c>
      <c r="C156" s="613" t="s">
        <v>1943</v>
      </c>
      <c r="D156" s="612" t="s">
        <v>2847</v>
      </c>
      <c r="E156" s="617">
        <v>40000000</v>
      </c>
      <c r="F156" s="703"/>
      <c r="G156" s="691"/>
    </row>
    <row r="157" spans="1:7" ht="18" customHeight="1" x14ac:dyDescent="0.25">
      <c r="A157" s="612">
        <v>55</v>
      </c>
      <c r="B157" s="613" t="s">
        <v>3001</v>
      </c>
      <c r="C157" s="613" t="s">
        <v>1943</v>
      </c>
      <c r="D157" s="612" t="s">
        <v>2847</v>
      </c>
      <c r="E157" s="617">
        <v>40000000</v>
      </c>
      <c r="F157" s="703"/>
      <c r="G157" s="691"/>
    </row>
    <row r="158" spans="1:7" ht="18" customHeight="1" x14ac:dyDescent="0.25">
      <c r="A158" s="612">
        <v>56</v>
      </c>
      <c r="B158" s="613" t="s">
        <v>3002</v>
      </c>
      <c r="C158" s="613" t="s">
        <v>1943</v>
      </c>
      <c r="D158" s="612" t="s">
        <v>2847</v>
      </c>
      <c r="E158" s="617">
        <v>40000000</v>
      </c>
      <c r="F158" s="703"/>
      <c r="G158" s="691"/>
    </row>
    <row r="159" spans="1:7" ht="18" customHeight="1" x14ac:dyDescent="0.25">
      <c r="A159" s="612">
        <v>57</v>
      </c>
      <c r="B159" s="613" t="s">
        <v>3003</v>
      </c>
      <c r="C159" s="613" t="s">
        <v>1943</v>
      </c>
      <c r="D159" s="612" t="s">
        <v>2847</v>
      </c>
      <c r="E159" s="617">
        <v>40000000</v>
      </c>
      <c r="F159" s="703"/>
      <c r="G159" s="691"/>
    </row>
    <row r="160" spans="1:7" ht="18" customHeight="1" x14ac:dyDescent="0.25">
      <c r="A160" s="612">
        <v>58</v>
      </c>
      <c r="B160" s="613" t="s">
        <v>3004</v>
      </c>
      <c r="C160" s="613" t="s">
        <v>1943</v>
      </c>
      <c r="D160" s="612" t="s">
        <v>2847</v>
      </c>
      <c r="E160" s="617">
        <v>40000000</v>
      </c>
      <c r="F160" s="703"/>
      <c r="G160" s="691"/>
    </row>
    <row r="161" spans="1:7" ht="18" customHeight="1" x14ac:dyDescent="0.25">
      <c r="A161" s="612">
        <v>59</v>
      </c>
      <c r="B161" s="613" t="s">
        <v>3005</v>
      </c>
      <c r="C161" s="613" t="s">
        <v>1943</v>
      </c>
      <c r="D161" s="612" t="s">
        <v>2847</v>
      </c>
      <c r="E161" s="617">
        <v>40000000</v>
      </c>
      <c r="F161" s="703"/>
      <c r="G161" s="691"/>
    </row>
    <row r="162" spans="1:7" ht="18" customHeight="1" x14ac:dyDescent="0.25">
      <c r="A162" s="612">
        <v>60</v>
      </c>
      <c r="B162" s="613" t="s">
        <v>3006</v>
      </c>
      <c r="C162" s="613" t="s">
        <v>1943</v>
      </c>
      <c r="D162" s="612" t="s">
        <v>2847</v>
      </c>
      <c r="E162" s="617">
        <v>40000000</v>
      </c>
      <c r="F162" s="703"/>
      <c r="G162" s="691"/>
    </row>
    <row r="163" spans="1:7" ht="18" customHeight="1" x14ac:dyDescent="0.25">
      <c r="A163" s="612">
        <v>61</v>
      </c>
      <c r="B163" s="613" t="s">
        <v>3007</v>
      </c>
      <c r="C163" s="613" t="s">
        <v>1943</v>
      </c>
      <c r="D163" s="612" t="s">
        <v>2847</v>
      </c>
      <c r="E163" s="617">
        <v>40000000</v>
      </c>
      <c r="F163" s="703"/>
      <c r="G163" s="691"/>
    </row>
    <row r="164" spans="1:7" ht="18" customHeight="1" x14ac:dyDescent="0.25">
      <c r="A164" s="612">
        <v>62</v>
      </c>
      <c r="B164" s="613" t="s">
        <v>3008</v>
      </c>
      <c r="C164" s="613" t="s">
        <v>1943</v>
      </c>
      <c r="D164" s="612" t="s">
        <v>2847</v>
      </c>
      <c r="E164" s="617">
        <v>40000000</v>
      </c>
      <c r="F164" s="703"/>
      <c r="G164" s="691"/>
    </row>
    <row r="165" spans="1:7" ht="18" customHeight="1" x14ac:dyDescent="0.25">
      <c r="A165" s="612">
        <v>63</v>
      </c>
      <c r="B165" s="613" t="s">
        <v>3009</v>
      </c>
      <c r="C165" s="613" t="s">
        <v>1943</v>
      </c>
      <c r="D165" s="612" t="s">
        <v>2847</v>
      </c>
      <c r="E165" s="617"/>
      <c r="F165" s="703">
        <v>20000000</v>
      </c>
      <c r="G165" s="691"/>
    </row>
    <row r="166" spans="1:7" ht="18" customHeight="1" x14ac:dyDescent="0.25">
      <c r="A166" s="612">
        <v>64</v>
      </c>
      <c r="B166" s="613" t="s">
        <v>3010</v>
      </c>
      <c r="C166" s="613" t="s">
        <v>1943</v>
      </c>
      <c r="D166" s="612" t="s">
        <v>2847</v>
      </c>
      <c r="E166" s="617">
        <v>40000000</v>
      </c>
      <c r="F166" s="703"/>
      <c r="G166" s="691"/>
    </row>
    <row r="167" spans="1:7" ht="18" customHeight="1" x14ac:dyDescent="0.25">
      <c r="A167" s="612">
        <v>65</v>
      </c>
      <c r="B167" s="613" t="s">
        <v>3011</v>
      </c>
      <c r="C167" s="613" t="s">
        <v>1943</v>
      </c>
      <c r="D167" s="612" t="s">
        <v>2864</v>
      </c>
      <c r="E167" s="617">
        <v>40000000</v>
      </c>
      <c r="F167" s="703"/>
      <c r="G167" s="691"/>
    </row>
    <row r="168" spans="1:7" ht="18" customHeight="1" x14ac:dyDescent="0.25">
      <c r="A168" s="612">
        <v>66</v>
      </c>
      <c r="B168" s="613" t="s">
        <v>3012</v>
      </c>
      <c r="C168" s="613" t="s">
        <v>1943</v>
      </c>
      <c r="D168" s="612" t="s">
        <v>2864</v>
      </c>
      <c r="E168" s="617">
        <v>40000000</v>
      </c>
      <c r="F168" s="703"/>
      <c r="G168" s="691"/>
    </row>
    <row r="169" spans="1:7" ht="18" customHeight="1" x14ac:dyDescent="0.25">
      <c r="A169" s="612">
        <v>67</v>
      </c>
      <c r="B169" s="613" t="s">
        <v>3013</v>
      </c>
      <c r="C169" s="613" t="s">
        <v>1943</v>
      </c>
      <c r="D169" s="612" t="s">
        <v>2864</v>
      </c>
      <c r="E169" s="617">
        <v>40000000</v>
      </c>
      <c r="F169" s="703"/>
      <c r="G169" s="691"/>
    </row>
    <row r="170" spans="1:7" ht="18" customHeight="1" x14ac:dyDescent="0.25">
      <c r="A170" s="612">
        <v>68</v>
      </c>
      <c r="B170" s="613" t="s">
        <v>3014</v>
      </c>
      <c r="C170" s="613" t="s">
        <v>1943</v>
      </c>
      <c r="D170" s="612" t="s">
        <v>2864</v>
      </c>
      <c r="E170" s="617">
        <v>40000000</v>
      </c>
      <c r="F170" s="703"/>
      <c r="G170" s="691"/>
    </row>
    <row r="171" spans="1:7" ht="18" customHeight="1" x14ac:dyDescent="0.25">
      <c r="A171" s="612">
        <v>69</v>
      </c>
      <c r="B171" s="613" t="s">
        <v>3015</v>
      </c>
      <c r="C171" s="613" t="s">
        <v>1943</v>
      </c>
      <c r="D171" s="612" t="s">
        <v>2875</v>
      </c>
      <c r="E171" s="617">
        <v>40000000</v>
      </c>
      <c r="F171" s="703"/>
      <c r="G171" s="691"/>
    </row>
    <row r="172" spans="1:7" ht="18" customHeight="1" x14ac:dyDescent="0.25">
      <c r="A172" s="612">
        <v>70</v>
      </c>
      <c r="B172" s="613" t="s">
        <v>3016</v>
      </c>
      <c r="C172" s="613" t="s">
        <v>1943</v>
      </c>
      <c r="D172" s="612" t="s">
        <v>2875</v>
      </c>
      <c r="E172" s="617"/>
      <c r="F172" s="703">
        <v>20000000</v>
      </c>
      <c r="G172" s="691"/>
    </row>
    <row r="173" spans="1:7" ht="18" customHeight="1" x14ac:dyDescent="0.25">
      <c r="A173" s="612">
        <v>71</v>
      </c>
      <c r="B173" s="613" t="s">
        <v>3017</v>
      </c>
      <c r="C173" s="613" t="s">
        <v>1943</v>
      </c>
      <c r="D173" s="612" t="s">
        <v>2875</v>
      </c>
      <c r="E173" s="617"/>
      <c r="F173" s="703">
        <v>20000000</v>
      </c>
      <c r="G173" s="691"/>
    </row>
    <row r="174" spans="1:7" ht="18" customHeight="1" x14ac:dyDescent="0.25">
      <c r="A174" s="612">
        <v>72</v>
      </c>
      <c r="B174" s="613" t="s">
        <v>3018</v>
      </c>
      <c r="C174" s="613" t="s">
        <v>1922</v>
      </c>
      <c r="D174" s="612" t="s">
        <v>2875</v>
      </c>
      <c r="E174" s="617"/>
      <c r="F174" s="703">
        <v>20000000</v>
      </c>
      <c r="G174" s="691"/>
    </row>
    <row r="175" spans="1:7" ht="18" customHeight="1" x14ac:dyDescent="0.25">
      <c r="A175" s="612">
        <v>73</v>
      </c>
      <c r="B175" s="613" t="s">
        <v>3019</v>
      </c>
      <c r="C175" s="613" t="s">
        <v>1943</v>
      </c>
      <c r="D175" s="612" t="s">
        <v>2875</v>
      </c>
      <c r="E175" s="617">
        <v>40000000</v>
      </c>
      <c r="F175" s="703"/>
      <c r="G175" s="691"/>
    </row>
    <row r="176" spans="1:7" ht="18" customHeight="1" x14ac:dyDescent="0.25">
      <c r="A176" s="612">
        <v>74</v>
      </c>
      <c r="B176" s="613" t="s">
        <v>3020</v>
      </c>
      <c r="C176" s="613" t="s">
        <v>1943</v>
      </c>
      <c r="D176" s="612" t="s">
        <v>2875</v>
      </c>
      <c r="E176" s="617"/>
      <c r="F176" s="703">
        <v>20000000</v>
      </c>
      <c r="G176" s="691"/>
    </row>
    <row r="177" spans="1:7" ht="18" customHeight="1" x14ac:dyDescent="0.25">
      <c r="A177" s="612">
        <v>75</v>
      </c>
      <c r="B177" s="613" t="s">
        <v>3021</v>
      </c>
      <c r="C177" s="613" t="s">
        <v>1943</v>
      </c>
      <c r="D177" s="612" t="s">
        <v>3022</v>
      </c>
      <c r="E177" s="617">
        <v>40000000</v>
      </c>
      <c r="F177" s="703"/>
      <c r="G177" s="691"/>
    </row>
    <row r="178" spans="1:7" ht="18" customHeight="1" x14ac:dyDescent="0.25">
      <c r="A178" s="609" t="s">
        <v>1328</v>
      </c>
      <c r="B178" s="615" t="s">
        <v>2880</v>
      </c>
      <c r="C178" s="609"/>
      <c r="D178" s="609"/>
      <c r="E178" s="618">
        <f>E179+E180</f>
        <v>80000000</v>
      </c>
      <c r="F178" s="705"/>
      <c r="G178" s="698"/>
    </row>
    <row r="179" spans="1:7" ht="18" customHeight="1" x14ac:dyDescent="0.25">
      <c r="A179" s="612">
        <v>76</v>
      </c>
      <c r="B179" s="613" t="s">
        <v>2891</v>
      </c>
      <c r="C179" s="613" t="s">
        <v>1943</v>
      </c>
      <c r="D179" s="612" t="s">
        <v>2884</v>
      </c>
      <c r="E179" s="617">
        <v>40000000</v>
      </c>
      <c r="F179" s="703"/>
      <c r="G179" s="691"/>
    </row>
    <row r="180" spans="1:7" ht="18" customHeight="1" x14ac:dyDescent="0.25">
      <c r="A180" s="612">
        <v>77</v>
      </c>
      <c r="B180" s="613" t="s">
        <v>2892</v>
      </c>
      <c r="C180" s="613" t="s">
        <v>1943</v>
      </c>
      <c r="D180" s="612" t="s">
        <v>2884</v>
      </c>
      <c r="E180" s="617">
        <v>40000000</v>
      </c>
      <c r="F180" s="703"/>
      <c r="G180" s="691"/>
    </row>
    <row r="181" spans="1:7" ht="18" customHeight="1" x14ac:dyDescent="0.25">
      <c r="A181" s="609" t="s">
        <v>1330</v>
      </c>
      <c r="B181" s="615" t="s">
        <v>2897</v>
      </c>
      <c r="C181" s="609"/>
      <c r="D181" s="609"/>
      <c r="E181" s="618">
        <f>SUM(E182:E192)</f>
        <v>120000000</v>
      </c>
      <c r="F181" s="618">
        <f>SUM(F182:F192)</f>
        <v>160000000</v>
      </c>
      <c r="G181" s="698"/>
    </row>
    <row r="182" spans="1:7" ht="18" customHeight="1" x14ac:dyDescent="0.25">
      <c r="A182" s="612">
        <v>78</v>
      </c>
      <c r="B182" s="613" t="s">
        <v>3023</v>
      </c>
      <c r="C182" s="613" t="s">
        <v>1924</v>
      </c>
      <c r="D182" s="612" t="s">
        <v>3024</v>
      </c>
      <c r="E182" s="617"/>
      <c r="F182" s="703">
        <v>20000000</v>
      </c>
      <c r="G182" s="691"/>
    </row>
    <row r="183" spans="1:7" ht="18" customHeight="1" x14ac:dyDescent="0.25">
      <c r="A183" s="612">
        <v>79</v>
      </c>
      <c r="B183" s="613" t="s">
        <v>3025</v>
      </c>
      <c r="C183" s="613" t="s">
        <v>1922</v>
      </c>
      <c r="D183" s="612" t="s">
        <v>2899</v>
      </c>
      <c r="E183" s="617"/>
      <c r="F183" s="703">
        <v>20000000</v>
      </c>
      <c r="G183" s="691"/>
    </row>
    <row r="184" spans="1:7" ht="18" customHeight="1" x14ac:dyDescent="0.25">
      <c r="A184" s="612">
        <v>80</v>
      </c>
      <c r="B184" s="613" t="s">
        <v>3026</v>
      </c>
      <c r="C184" s="613" t="s">
        <v>1922</v>
      </c>
      <c r="D184" s="612" t="s">
        <v>2899</v>
      </c>
      <c r="E184" s="617"/>
      <c r="F184" s="703">
        <v>20000000</v>
      </c>
      <c r="G184" s="691"/>
    </row>
    <row r="185" spans="1:7" ht="18" customHeight="1" x14ac:dyDescent="0.25">
      <c r="A185" s="612">
        <v>81</v>
      </c>
      <c r="B185" s="613" t="s">
        <v>3027</v>
      </c>
      <c r="C185" s="613" t="s">
        <v>1922</v>
      </c>
      <c r="D185" s="612" t="s">
        <v>2899</v>
      </c>
      <c r="E185" s="617"/>
      <c r="F185" s="703">
        <v>20000000</v>
      </c>
      <c r="G185" s="691"/>
    </row>
    <row r="186" spans="1:7" ht="18" customHeight="1" x14ac:dyDescent="0.25">
      <c r="A186" s="612">
        <v>82</v>
      </c>
      <c r="B186" s="613" t="s">
        <v>3028</v>
      </c>
      <c r="C186" s="613" t="s">
        <v>1922</v>
      </c>
      <c r="D186" s="612" t="s">
        <v>2899</v>
      </c>
      <c r="E186" s="617"/>
      <c r="F186" s="703">
        <v>20000000</v>
      </c>
      <c r="G186" s="691"/>
    </row>
    <row r="187" spans="1:7" ht="18" customHeight="1" x14ac:dyDescent="0.25">
      <c r="A187" s="612">
        <v>83</v>
      </c>
      <c r="B187" s="613" t="s">
        <v>3029</v>
      </c>
      <c r="C187" s="613" t="s">
        <v>1924</v>
      </c>
      <c r="D187" s="612" t="s">
        <v>2899</v>
      </c>
      <c r="E187" s="617"/>
      <c r="F187" s="703">
        <v>20000000</v>
      </c>
      <c r="G187" s="691"/>
    </row>
    <row r="188" spans="1:7" ht="33" customHeight="1" x14ac:dyDescent="0.25">
      <c r="A188" s="612">
        <v>84</v>
      </c>
      <c r="B188" s="613" t="s">
        <v>3030</v>
      </c>
      <c r="C188" s="613" t="s">
        <v>1923</v>
      </c>
      <c r="D188" s="612" t="s">
        <v>3031</v>
      </c>
      <c r="E188" s="617"/>
      <c r="F188" s="703">
        <v>20000000</v>
      </c>
      <c r="G188" s="691"/>
    </row>
    <row r="189" spans="1:7" ht="18" customHeight="1" x14ac:dyDescent="0.25">
      <c r="A189" s="612">
        <v>85</v>
      </c>
      <c r="B189" s="613" t="s">
        <v>3032</v>
      </c>
      <c r="C189" s="613" t="s">
        <v>1922</v>
      </c>
      <c r="D189" s="612" t="s">
        <v>3031</v>
      </c>
      <c r="E189" s="617"/>
      <c r="F189" s="703">
        <v>20000000</v>
      </c>
      <c r="G189" s="691"/>
    </row>
    <row r="190" spans="1:7" ht="18" customHeight="1" x14ac:dyDescent="0.25">
      <c r="A190" s="612">
        <v>86</v>
      </c>
      <c r="B190" s="613" t="s">
        <v>3033</v>
      </c>
      <c r="C190" s="613" t="s">
        <v>1922</v>
      </c>
      <c r="D190" s="612" t="s">
        <v>3031</v>
      </c>
      <c r="E190" s="617">
        <v>40000000</v>
      </c>
      <c r="F190" s="703"/>
      <c r="G190" s="691"/>
    </row>
    <row r="191" spans="1:7" ht="18" customHeight="1" x14ac:dyDescent="0.25">
      <c r="A191" s="612">
        <v>87</v>
      </c>
      <c r="B191" s="613" t="s">
        <v>3034</v>
      </c>
      <c r="C191" s="613" t="s">
        <v>1924</v>
      </c>
      <c r="D191" s="612" t="s">
        <v>3031</v>
      </c>
      <c r="E191" s="617">
        <v>40000000</v>
      </c>
      <c r="F191" s="703"/>
      <c r="G191" s="691"/>
    </row>
    <row r="192" spans="1:7" ht="18" customHeight="1" x14ac:dyDescent="0.25">
      <c r="A192" s="612">
        <v>88</v>
      </c>
      <c r="B192" s="613" t="s">
        <v>3035</v>
      </c>
      <c r="C192" s="613" t="s">
        <v>1924</v>
      </c>
      <c r="D192" s="612" t="s">
        <v>3036</v>
      </c>
      <c r="E192" s="617">
        <v>40000000</v>
      </c>
      <c r="F192" s="703"/>
      <c r="G192" s="691"/>
    </row>
    <row r="193" spans="1:7" ht="18" customHeight="1" x14ac:dyDescent="0.25">
      <c r="A193" s="609" t="s">
        <v>1332</v>
      </c>
      <c r="B193" s="615" t="s">
        <v>2903</v>
      </c>
      <c r="C193" s="609"/>
      <c r="D193" s="609"/>
      <c r="E193" s="618">
        <f>SUM(E194:E204)</f>
        <v>280000000</v>
      </c>
      <c r="F193" s="618">
        <f>SUM(F194:F204)</f>
        <v>80000000</v>
      </c>
      <c r="G193" s="698"/>
    </row>
    <row r="194" spans="1:7" ht="32.25" customHeight="1" x14ac:dyDescent="0.25">
      <c r="A194" s="612">
        <v>89</v>
      </c>
      <c r="B194" s="613" t="s">
        <v>3037</v>
      </c>
      <c r="C194" s="613" t="s">
        <v>1923</v>
      </c>
      <c r="D194" s="612" t="s">
        <v>3038</v>
      </c>
      <c r="E194" s="617">
        <v>40000000</v>
      </c>
      <c r="F194" s="703"/>
      <c r="G194" s="704"/>
    </row>
    <row r="195" spans="1:7" ht="36" customHeight="1" x14ac:dyDescent="0.25">
      <c r="A195" s="612">
        <v>90</v>
      </c>
      <c r="B195" s="613" t="s">
        <v>3039</v>
      </c>
      <c r="C195" s="613" t="s">
        <v>1923</v>
      </c>
      <c r="D195" s="612" t="s">
        <v>3038</v>
      </c>
      <c r="E195" s="617">
        <v>40000000</v>
      </c>
      <c r="F195" s="703"/>
      <c r="G195" s="704"/>
    </row>
    <row r="196" spans="1:7" ht="32.25" customHeight="1" x14ac:dyDescent="0.25">
      <c r="A196" s="612">
        <v>91</v>
      </c>
      <c r="B196" s="613" t="s">
        <v>3040</v>
      </c>
      <c r="C196" s="613" t="s">
        <v>1923</v>
      </c>
      <c r="D196" s="612" t="s">
        <v>3038</v>
      </c>
      <c r="E196" s="617">
        <v>40000000</v>
      </c>
      <c r="F196" s="703"/>
      <c r="G196" s="704"/>
    </row>
    <row r="197" spans="1:7" ht="33" customHeight="1" x14ac:dyDescent="0.25">
      <c r="A197" s="612">
        <v>92</v>
      </c>
      <c r="B197" s="613" t="s">
        <v>3041</v>
      </c>
      <c r="C197" s="613" t="s">
        <v>1923</v>
      </c>
      <c r="D197" s="612" t="s">
        <v>3038</v>
      </c>
      <c r="E197" s="617">
        <v>40000000</v>
      </c>
      <c r="F197" s="703"/>
      <c r="G197" s="704"/>
    </row>
    <row r="198" spans="1:7" ht="36" customHeight="1" x14ac:dyDescent="0.25">
      <c r="A198" s="612">
        <v>93</v>
      </c>
      <c r="B198" s="613" t="s">
        <v>3042</v>
      </c>
      <c r="C198" s="613" t="s">
        <v>1923</v>
      </c>
      <c r="D198" s="612" t="s">
        <v>3043</v>
      </c>
      <c r="E198" s="617">
        <v>40000000</v>
      </c>
      <c r="F198" s="703"/>
      <c r="G198" s="704"/>
    </row>
    <row r="199" spans="1:7" ht="18" customHeight="1" x14ac:dyDescent="0.25">
      <c r="A199" s="612">
        <v>94</v>
      </c>
      <c r="B199" s="613" t="s">
        <v>3044</v>
      </c>
      <c r="C199" s="613" t="s">
        <v>1922</v>
      </c>
      <c r="D199" s="612" t="s">
        <v>2907</v>
      </c>
      <c r="E199" s="710"/>
      <c r="F199" s="703">
        <v>20000000</v>
      </c>
      <c r="G199" s="704"/>
    </row>
    <row r="200" spans="1:7" ht="33.75" customHeight="1" x14ac:dyDescent="0.25">
      <c r="A200" s="612">
        <v>95</v>
      </c>
      <c r="B200" s="613" t="s">
        <v>3045</v>
      </c>
      <c r="C200" s="613" t="s">
        <v>1923</v>
      </c>
      <c r="D200" s="612" t="s">
        <v>2907</v>
      </c>
      <c r="E200" s="710"/>
      <c r="F200" s="703">
        <v>20000000</v>
      </c>
      <c r="G200" s="704"/>
    </row>
    <row r="201" spans="1:7" ht="18" customHeight="1" x14ac:dyDescent="0.25">
      <c r="A201" s="612">
        <v>96</v>
      </c>
      <c r="B201" s="613" t="s">
        <v>3046</v>
      </c>
      <c r="C201" s="613" t="s">
        <v>1924</v>
      </c>
      <c r="D201" s="612" t="s">
        <v>2907</v>
      </c>
      <c r="E201" s="710"/>
      <c r="F201" s="703">
        <v>20000000</v>
      </c>
      <c r="G201" s="704"/>
    </row>
    <row r="202" spans="1:7" ht="33.75" customHeight="1" x14ac:dyDescent="0.25">
      <c r="A202" s="612">
        <v>97</v>
      </c>
      <c r="B202" s="613" t="s">
        <v>3047</v>
      </c>
      <c r="C202" s="613" t="s">
        <v>1923</v>
      </c>
      <c r="D202" s="612" t="s">
        <v>3048</v>
      </c>
      <c r="E202" s="617">
        <v>40000000</v>
      </c>
      <c r="F202" s="703"/>
      <c r="G202" s="704"/>
    </row>
    <row r="203" spans="1:7" ht="18" customHeight="1" x14ac:dyDescent="0.25">
      <c r="A203" s="612">
        <v>98</v>
      </c>
      <c r="B203" s="613" t="s">
        <v>3049</v>
      </c>
      <c r="C203" s="613" t="s">
        <v>1922</v>
      </c>
      <c r="D203" s="612" t="s">
        <v>3050</v>
      </c>
      <c r="E203" s="710"/>
      <c r="F203" s="703">
        <v>20000000</v>
      </c>
      <c r="G203" s="691"/>
    </row>
    <row r="204" spans="1:7" ht="18" customHeight="1" x14ac:dyDescent="0.25">
      <c r="A204" s="612">
        <v>99</v>
      </c>
      <c r="B204" s="613" t="s">
        <v>3051</v>
      </c>
      <c r="C204" s="613" t="s">
        <v>1922</v>
      </c>
      <c r="D204" s="612" t="s">
        <v>3050</v>
      </c>
      <c r="E204" s="617">
        <v>40000000</v>
      </c>
      <c r="F204" s="703"/>
      <c r="G204" s="691"/>
    </row>
    <row r="205" spans="1:7" ht="18" customHeight="1" x14ac:dyDescent="0.25">
      <c r="A205" s="700" t="s">
        <v>1334</v>
      </c>
      <c r="B205" s="701" t="s">
        <v>2913</v>
      </c>
      <c r="C205" s="700"/>
      <c r="D205" s="700"/>
      <c r="E205" s="705">
        <f>SUM(E206:E212)</f>
        <v>0</v>
      </c>
      <c r="F205" s="705">
        <f>SUM(F206:F212)</f>
        <v>140000000</v>
      </c>
      <c r="G205" s="698"/>
    </row>
    <row r="206" spans="1:7" ht="18" customHeight="1" x14ac:dyDescent="0.25">
      <c r="A206" s="690">
        <v>100</v>
      </c>
      <c r="B206" s="689" t="s">
        <v>3052</v>
      </c>
      <c r="C206" s="613" t="s">
        <v>1922</v>
      </c>
      <c r="D206" s="690" t="s">
        <v>2917</v>
      </c>
      <c r="E206" s="712"/>
      <c r="F206" s="703">
        <v>20000000</v>
      </c>
      <c r="G206" s="691"/>
    </row>
    <row r="207" spans="1:7" ht="34.5" customHeight="1" x14ac:dyDescent="0.25">
      <c r="A207" s="690">
        <v>101</v>
      </c>
      <c r="B207" s="689" t="s">
        <v>3053</v>
      </c>
      <c r="C207" s="613" t="s">
        <v>1923</v>
      </c>
      <c r="D207" s="690" t="s">
        <v>2917</v>
      </c>
      <c r="E207" s="712"/>
      <c r="F207" s="703">
        <v>20000000</v>
      </c>
      <c r="G207" s="691"/>
    </row>
    <row r="208" spans="1:7" ht="18" customHeight="1" x14ac:dyDescent="0.25">
      <c r="A208" s="690">
        <v>102</v>
      </c>
      <c r="B208" s="689" t="s">
        <v>3054</v>
      </c>
      <c r="C208" s="613" t="s">
        <v>1943</v>
      </c>
      <c r="D208" s="690" t="s">
        <v>2919</v>
      </c>
      <c r="E208" s="712"/>
      <c r="F208" s="703">
        <v>20000000</v>
      </c>
      <c r="G208" s="691"/>
    </row>
    <row r="209" spans="1:7" ht="18" customHeight="1" x14ac:dyDescent="0.25">
      <c r="A209" s="690">
        <v>103</v>
      </c>
      <c r="B209" s="613" t="s">
        <v>3055</v>
      </c>
      <c r="C209" s="613" t="s">
        <v>1943</v>
      </c>
      <c r="D209" s="612" t="s">
        <v>3056</v>
      </c>
      <c r="E209" s="710"/>
      <c r="F209" s="703">
        <v>20000000</v>
      </c>
      <c r="G209" s="691"/>
    </row>
    <row r="210" spans="1:7" ht="18" customHeight="1" x14ac:dyDescent="0.25">
      <c r="A210" s="690">
        <v>104</v>
      </c>
      <c r="B210" s="613" t="s">
        <v>3057</v>
      </c>
      <c r="C210" s="613" t="s">
        <v>1943</v>
      </c>
      <c r="D210" s="612" t="s">
        <v>2925</v>
      </c>
      <c r="E210" s="710"/>
      <c r="F210" s="703">
        <v>20000000</v>
      </c>
      <c r="G210" s="691"/>
    </row>
    <row r="211" spans="1:7" ht="18" customHeight="1" x14ac:dyDescent="0.25">
      <c r="A211" s="690">
        <v>105</v>
      </c>
      <c r="B211" s="613" t="s">
        <v>127</v>
      </c>
      <c r="C211" s="613" t="s">
        <v>1943</v>
      </c>
      <c r="D211" s="612" t="s">
        <v>2925</v>
      </c>
      <c r="E211" s="710"/>
      <c r="F211" s="703">
        <v>20000000</v>
      </c>
      <c r="G211" s="691"/>
    </row>
    <row r="212" spans="1:7" ht="18" customHeight="1" x14ac:dyDescent="0.25">
      <c r="A212" s="690">
        <v>106</v>
      </c>
      <c r="B212" s="613" t="s">
        <v>3058</v>
      </c>
      <c r="C212" s="613" t="s">
        <v>1943</v>
      </c>
      <c r="D212" s="612" t="s">
        <v>3059</v>
      </c>
      <c r="E212" s="710"/>
      <c r="F212" s="703">
        <v>20000000</v>
      </c>
      <c r="G212" s="691"/>
    </row>
    <row r="213" spans="1:7" ht="18" customHeight="1" x14ac:dyDescent="0.25">
      <c r="A213" s="609" t="s">
        <v>1336</v>
      </c>
      <c r="B213" s="615" t="s">
        <v>2932</v>
      </c>
      <c r="C213" s="609"/>
      <c r="D213" s="609"/>
      <c r="E213" s="618">
        <f>SUM(E214:E229)</f>
        <v>0</v>
      </c>
      <c r="F213" s="618">
        <f>SUM(F214:F229)</f>
        <v>320000000</v>
      </c>
      <c r="G213" s="698"/>
    </row>
    <row r="214" spans="1:7" ht="18" customHeight="1" x14ac:dyDescent="0.25">
      <c r="A214" s="612">
        <v>107</v>
      </c>
      <c r="B214" s="613" t="s">
        <v>3060</v>
      </c>
      <c r="C214" s="634" t="s">
        <v>1922</v>
      </c>
      <c r="D214" s="612" t="s">
        <v>3061</v>
      </c>
      <c r="E214" s="617"/>
      <c r="F214" s="703">
        <v>20000000</v>
      </c>
      <c r="G214" s="691"/>
    </row>
    <row r="215" spans="1:7" ht="18" customHeight="1" x14ac:dyDescent="0.25">
      <c r="A215" s="612">
        <v>108</v>
      </c>
      <c r="B215" s="613" t="s">
        <v>3062</v>
      </c>
      <c r="C215" s="634" t="s">
        <v>1922</v>
      </c>
      <c r="D215" s="612" t="s">
        <v>3061</v>
      </c>
      <c r="E215" s="617"/>
      <c r="F215" s="703">
        <v>20000000</v>
      </c>
      <c r="G215" s="703"/>
    </row>
    <row r="216" spans="1:7" ht="18" customHeight="1" x14ac:dyDescent="0.25">
      <c r="A216" s="612">
        <v>109</v>
      </c>
      <c r="B216" s="613" t="s">
        <v>3063</v>
      </c>
      <c r="C216" s="634" t="s">
        <v>1922</v>
      </c>
      <c r="D216" s="612" t="s">
        <v>3064</v>
      </c>
      <c r="E216" s="617"/>
      <c r="F216" s="703">
        <v>20000000</v>
      </c>
      <c r="G216" s="703"/>
    </row>
    <row r="217" spans="1:7" ht="18" customHeight="1" x14ac:dyDescent="0.25">
      <c r="A217" s="612">
        <v>110</v>
      </c>
      <c r="B217" s="613" t="s">
        <v>3065</v>
      </c>
      <c r="C217" s="634" t="s">
        <v>1924</v>
      </c>
      <c r="D217" s="612" t="s">
        <v>3064</v>
      </c>
      <c r="E217" s="617"/>
      <c r="F217" s="703">
        <v>20000000</v>
      </c>
      <c r="G217" s="703"/>
    </row>
    <row r="218" spans="1:7" ht="18" customHeight="1" x14ac:dyDescent="0.25">
      <c r="A218" s="612">
        <v>111</v>
      </c>
      <c r="B218" s="613" t="s">
        <v>3066</v>
      </c>
      <c r="C218" s="634" t="s">
        <v>1922</v>
      </c>
      <c r="D218" s="612" t="s">
        <v>2938</v>
      </c>
      <c r="E218" s="617"/>
      <c r="F218" s="703">
        <v>20000000</v>
      </c>
      <c r="G218" s="703"/>
    </row>
    <row r="219" spans="1:7" ht="18" customHeight="1" x14ac:dyDescent="0.25">
      <c r="A219" s="612">
        <v>112</v>
      </c>
      <c r="B219" s="613" t="s">
        <v>3067</v>
      </c>
      <c r="C219" s="634" t="s">
        <v>1922</v>
      </c>
      <c r="D219" s="612" t="s">
        <v>2938</v>
      </c>
      <c r="E219" s="617"/>
      <c r="F219" s="703">
        <v>20000000</v>
      </c>
      <c r="G219" s="703"/>
    </row>
    <row r="220" spans="1:7" ht="33.75" customHeight="1" x14ac:dyDescent="0.25">
      <c r="A220" s="612">
        <v>113</v>
      </c>
      <c r="B220" s="613" t="s">
        <v>3068</v>
      </c>
      <c r="C220" s="634" t="s">
        <v>1923</v>
      </c>
      <c r="D220" s="612" t="s">
        <v>2938</v>
      </c>
      <c r="E220" s="617"/>
      <c r="F220" s="703">
        <v>20000000</v>
      </c>
      <c r="G220" s="703"/>
    </row>
    <row r="221" spans="1:7" ht="18" customHeight="1" x14ac:dyDescent="0.25">
      <c r="A221" s="612">
        <v>114</v>
      </c>
      <c r="B221" s="613" t="s">
        <v>3069</v>
      </c>
      <c r="C221" s="634" t="s">
        <v>1924</v>
      </c>
      <c r="D221" s="612" t="s">
        <v>2938</v>
      </c>
      <c r="E221" s="617"/>
      <c r="F221" s="703">
        <v>20000000</v>
      </c>
      <c r="G221" s="703"/>
    </row>
    <row r="222" spans="1:7" ht="18" customHeight="1" x14ac:dyDescent="0.25">
      <c r="A222" s="612">
        <v>115</v>
      </c>
      <c r="B222" s="613" t="s">
        <v>3070</v>
      </c>
      <c r="C222" s="634" t="s">
        <v>1922</v>
      </c>
      <c r="D222" s="612" t="s">
        <v>3071</v>
      </c>
      <c r="E222" s="617"/>
      <c r="F222" s="703">
        <v>20000000</v>
      </c>
      <c r="G222" s="703"/>
    </row>
    <row r="223" spans="1:7" ht="33.75" customHeight="1" x14ac:dyDescent="0.25">
      <c r="A223" s="612">
        <v>116</v>
      </c>
      <c r="B223" s="613" t="s">
        <v>3072</v>
      </c>
      <c r="C223" s="634" t="s">
        <v>1923</v>
      </c>
      <c r="D223" s="612" t="s">
        <v>3073</v>
      </c>
      <c r="E223" s="617"/>
      <c r="F223" s="703">
        <v>20000000</v>
      </c>
      <c r="G223" s="703"/>
    </row>
    <row r="224" spans="1:7" ht="18" customHeight="1" x14ac:dyDescent="0.25">
      <c r="A224" s="612">
        <v>117</v>
      </c>
      <c r="B224" s="613" t="s">
        <v>3074</v>
      </c>
      <c r="C224" s="634" t="s">
        <v>1922</v>
      </c>
      <c r="D224" s="612" t="s">
        <v>3075</v>
      </c>
      <c r="E224" s="617"/>
      <c r="F224" s="703">
        <v>20000000</v>
      </c>
      <c r="G224" s="703"/>
    </row>
    <row r="225" spans="1:7" ht="18" customHeight="1" x14ac:dyDescent="0.25">
      <c r="A225" s="612">
        <v>118</v>
      </c>
      <c r="B225" s="613" t="s">
        <v>3076</v>
      </c>
      <c r="C225" s="634" t="s">
        <v>1922</v>
      </c>
      <c r="D225" s="612" t="s">
        <v>3075</v>
      </c>
      <c r="E225" s="617"/>
      <c r="F225" s="703">
        <v>20000000</v>
      </c>
      <c r="G225" s="703"/>
    </row>
    <row r="226" spans="1:7" ht="18" customHeight="1" x14ac:dyDescent="0.25">
      <c r="A226" s="612">
        <v>119</v>
      </c>
      <c r="B226" s="613" t="s">
        <v>3077</v>
      </c>
      <c r="C226" s="634" t="s">
        <v>1943</v>
      </c>
      <c r="D226" s="612" t="s">
        <v>3075</v>
      </c>
      <c r="E226" s="617"/>
      <c r="F226" s="703">
        <v>20000000</v>
      </c>
      <c r="G226" s="703"/>
    </row>
    <row r="227" spans="1:7" ht="18" customHeight="1" x14ac:dyDescent="0.25">
      <c r="A227" s="612">
        <v>120</v>
      </c>
      <c r="B227" s="613" t="s">
        <v>3078</v>
      </c>
      <c r="C227" s="634" t="s">
        <v>1922</v>
      </c>
      <c r="D227" s="612" t="s">
        <v>435</v>
      </c>
      <c r="E227" s="617"/>
      <c r="F227" s="703">
        <v>20000000</v>
      </c>
      <c r="G227" s="703"/>
    </row>
    <row r="228" spans="1:7" ht="31.5" customHeight="1" x14ac:dyDescent="0.25">
      <c r="A228" s="612">
        <v>121</v>
      </c>
      <c r="B228" s="613" t="s">
        <v>3079</v>
      </c>
      <c r="C228" s="634" t="s">
        <v>1923</v>
      </c>
      <c r="D228" s="612" t="s">
        <v>435</v>
      </c>
      <c r="E228" s="617"/>
      <c r="F228" s="703">
        <v>20000000</v>
      </c>
      <c r="G228" s="703"/>
    </row>
    <row r="229" spans="1:7" ht="18" customHeight="1" x14ac:dyDescent="0.25">
      <c r="A229" s="612">
        <v>122</v>
      </c>
      <c r="B229" s="613" t="s">
        <v>3080</v>
      </c>
      <c r="C229" s="634" t="s">
        <v>1922</v>
      </c>
      <c r="D229" s="612" t="s">
        <v>435</v>
      </c>
      <c r="E229" s="617"/>
      <c r="F229" s="703">
        <v>20000000</v>
      </c>
      <c r="G229" s="703"/>
    </row>
    <row r="230" spans="1:7" ht="18" customHeight="1" x14ac:dyDescent="0.25">
      <c r="A230" s="609" t="s">
        <v>1338</v>
      </c>
      <c r="B230" s="615" t="s">
        <v>2941</v>
      </c>
      <c r="C230" s="609"/>
      <c r="D230" s="609"/>
      <c r="E230" s="688">
        <f>SUM(E231:E239)</f>
        <v>0</v>
      </c>
      <c r="F230" s="618">
        <f>SUM(F231:F239)</f>
        <v>180000000</v>
      </c>
      <c r="G230" s="705"/>
    </row>
    <row r="231" spans="1:7" ht="18" customHeight="1" x14ac:dyDescent="0.25">
      <c r="A231" s="612">
        <v>123</v>
      </c>
      <c r="B231" s="613" t="s">
        <v>3081</v>
      </c>
      <c r="C231" s="613" t="s">
        <v>1943</v>
      </c>
      <c r="D231" s="612" t="s">
        <v>3082</v>
      </c>
      <c r="E231" s="710"/>
      <c r="F231" s="703">
        <v>20000000</v>
      </c>
      <c r="G231" s="703"/>
    </row>
    <row r="232" spans="1:7" ht="18" customHeight="1" x14ac:dyDescent="0.25">
      <c r="A232" s="612">
        <v>124</v>
      </c>
      <c r="B232" s="613" t="s">
        <v>3083</v>
      </c>
      <c r="C232" s="613" t="s">
        <v>1943</v>
      </c>
      <c r="D232" s="612" t="s">
        <v>3082</v>
      </c>
      <c r="E232" s="710"/>
      <c r="F232" s="703">
        <v>20000000</v>
      </c>
      <c r="G232" s="703"/>
    </row>
    <row r="233" spans="1:7" ht="18" customHeight="1" x14ac:dyDescent="0.25">
      <c r="A233" s="612">
        <v>125</v>
      </c>
      <c r="B233" s="613" t="s">
        <v>3084</v>
      </c>
      <c r="C233" s="613" t="s">
        <v>1943</v>
      </c>
      <c r="D233" s="612" t="s">
        <v>3085</v>
      </c>
      <c r="E233" s="710"/>
      <c r="F233" s="703">
        <v>20000000</v>
      </c>
      <c r="G233" s="703"/>
    </row>
    <row r="234" spans="1:7" ht="18" customHeight="1" x14ac:dyDescent="0.25">
      <c r="A234" s="612">
        <v>126</v>
      </c>
      <c r="B234" s="613" t="s">
        <v>3086</v>
      </c>
      <c r="C234" s="613" t="s">
        <v>1943</v>
      </c>
      <c r="D234" s="612" t="s">
        <v>3085</v>
      </c>
      <c r="E234" s="710"/>
      <c r="F234" s="703">
        <v>20000000</v>
      </c>
      <c r="G234" s="703"/>
    </row>
    <row r="235" spans="1:7" ht="34.5" customHeight="1" x14ac:dyDescent="0.25">
      <c r="A235" s="612">
        <v>127</v>
      </c>
      <c r="B235" s="613" t="s">
        <v>3087</v>
      </c>
      <c r="C235" s="634" t="s">
        <v>1923</v>
      </c>
      <c r="D235" s="612" t="s">
        <v>3088</v>
      </c>
      <c r="E235" s="710"/>
      <c r="F235" s="703">
        <v>20000000</v>
      </c>
      <c r="G235" s="703"/>
    </row>
    <row r="236" spans="1:7" ht="18" customHeight="1" x14ac:dyDescent="0.25">
      <c r="A236" s="612">
        <v>128</v>
      </c>
      <c r="B236" s="613" t="s">
        <v>3089</v>
      </c>
      <c r="C236" s="613" t="s">
        <v>1943</v>
      </c>
      <c r="D236" s="612" t="s">
        <v>3090</v>
      </c>
      <c r="E236" s="710"/>
      <c r="F236" s="703">
        <v>20000000</v>
      </c>
      <c r="G236" s="703"/>
    </row>
    <row r="237" spans="1:7" ht="18" customHeight="1" x14ac:dyDescent="0.25">
      <c r="A237" s="612">
        <v>129</v>
      </c>
      <c r="B237" s="613" t="s">
        <v>3091</v>
      </c>
      <c r="C237" s="613" t="s">
        <v>1943</v>
      </c>
      <c r="D237" s="612" t="s">
        <v>3090</v>
      </c>
      <c r="E237" s="710"/>
      <c r="F237" s="703">
        <v>20000000</v>
      </c>
      <c r="G237" s="703"/>
    </row>
    <row r="238" spans="1:7" ht="18" customHeight="1" x14ac:dyDescent="0.25">
      <c r="A238" s="612">
        <v>130</v>
      </c>
      <c r="B238" s="613" t="s">
        <v>3092</v>
      </c>
      <c r="C238" s="613" t="s">
        <v>1943</v>
      </c>
      <c r="D238" s="612" t="s">
        <v>3093</v>
      </c>
      <c r="E238" s="710"/>
      <c r="F238" s="703">
        <v>20000000</v>
      </c>
      <c r="G238" s="703"/>
    </row>
    <row r="239" spans="1:7" ht="18" customHeight="1" x14ac:dyDescent="0.25">
      <c r="A239" s="612">
        <v>131</v>
      </c>
      <c r="B239" s="613" t="s">
        <v>3094</v>
      </c>
      <c r="C239" s="613" t="s">
        <v>1924</v>
      </c>
      <c r="D239" s="612" t="s">
        <v>419</v>
      </c>
      <c r="E239" s="710"/>
      <c r="F239" s="703">
        <v>20000000</v>
      </c>
      <c r="G239" s="703"/>
    </row>
    <row r="240" spans="1:7" ht="18" customHeight="1" x14ac:dyDescent="0.25">
      <c r="A240" s="609" t="s">
        <v>1340</v>
      </c>
      <c r="B240" s="615" t="s">
        <v>2944</v>
      </c>
      <c r="C240" s="615"/>
      <c r="D240" s="609"/>
      <c r="E240" s="688"/>
      <c r="F240" s="705">
        <f>SUM(F241:F243)</f>
        <v>60000000</v>
      </c>
      <c r="G240" s="705"/>
    </row>
    <row r="241" spans="1:7" ht="18" customHeight="1" x14ac:dyDescent="0.25">
      <c r="A241" s="612">
        <v>132</v>
      </c>
      <c r="B241" s="613" t="s">
        <v>3095</v>
      </c>
      <c r="C241" s="613" t="s">
        <v>1922</v>
      </c>
      <c r="D241" s="612" t="s">
        <v>2946</v>
      </c>
      <c r="E241" s="710"/>
      <c r="F241" s="703">
        <v>20000000</v>
      </c>
      <c r="G241" s="703"/>
    </row>
    <row r="242" spans="1:7" ht="31.5" customHeight="1" x14ac:dyDescent="0.25">
      <c r="A242" s="612">
        <v>133</v>
      </c>
      <c r="B242" s="613" t="s">
        <v>3096</v>
      </c>
      <c r="C242" s="634" t="s">
        <v>1923</v>
      </c>
      <c r="D242" s="612" t="s">
        <v>3082</v>
      </c>
      <c r="E242" s="710"/>
      <c r="F242" s="703">
        <v>20000000</v>
      </c>
      <c r="G242" s="703"/>
    </row>
    <row r="243" spans="1:7" ht="34.5" customHeight="1" x14ac:dyDescent="0.25">
      <c r="A243" s="612">
        <v>134</v>
      </c>
      <c r="B243" s="613" t="s">
        <v>3097</v>
      </c>
      <c r="C243" s="634" t="s">
        <v>1923</v>
      </c>
      <c r="D243" s="612" t="s">
        <v>3098</v>
      </c>
      <c r="E243" s="710"/>
      <c r="F243" s="703">
        <v>20000000</v>
      </c>
      <c r="G243" s="703"/>
    </row>
    <row r="244" spans="1:7" ht="15.75" x14ac:dyDescent="0.25">
      <c r="A244" s="713" t="s">
        <v>1918</v>
      </c>
      <c r="B244" s="713"/>
      <c r="C244" s="25"/>
      <c r="D244" s="26"/>
      <c r="E244" s="27"/>
      <c r="F244" s="27"/>
      <c r="G244" s="28"/>
    </row>
    <row r="245" spans="1:7" x14ac:dyDescent="0.25">
      <c r="A245" s="714" t="s">
        <v>1919</v>
      </c>
      <c r="B245" s="714"/>
      <c r="C245" s="714"/>
      <c r="D245" s="714"/>
      <c r="E245" s="714"/>
      <c r="F245" s="29"/>
      <c r="G245" s="30"/>
    </row>
    <row r="246" spans="1:7" x14ac:dyDescent="0.25">
      <c r="A246" s="714" t="s">
        <v>3099</v>
      </c>
      <c r="B246" s="714"/>
      <c r="C246" s="714"/>
      <c r="D246" s="714"/>
      <c r="E246" s="714"/>
      <c r="F246" s="31"/>
      <c r="G246" s="29"/>
    </row>
  </sheetData>
  <mergeCells count="14">
    <mergeCell ref="A244:B244"/>
    <mergeCell ref="A245:E245"/>
    <mergeCell ref="A246:E246"/>
    <mergeCell ref="G6:G8"/>
    <mergeCell ref="A1:G1"/>
    <mergeCell ref="A2:G2"/>
    <mergeCell ref="A3:G3"/>
    <mergeCell ref="A4:G4"/>
    <mergeCell ref="A6:A8"/>
    <mergeCell ref="B6:B8"/>
    <mergeCell ref="C6:C8"/>
    <mergeCell ref="D6:D8"/>
    <mergeCell ref="E6:E8"/>
    <mergeCell ref="F6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Pl 1a</vt:lpstr>
      <vt:lpstr>Pl 1b</vt:lpstr>
      <vt:lpstr>PL 2</vt:lpstr>
      <vt:lpstr>PL 3</vt:lpstr>
      <vt:lpstr>PL 4</vt:lpstr>
      <vt:lpstr>PL 5</vt:lpstr>
      <vt:lpstr>PL 6</vt:lpstr>
      <vt:lpstr>PL 7</vt:lpstr>
      <vt:lpstr>PL 8</vt:lpstr>
      <vt:lpstr>PL 9</vt:lpstr>
      <vt:lpstr>Pl 10</vt:lpstr>
      <vt:lpstr>Pl 11</vt:lpstr>
      <vt:lpstr>Pl 12</vt:lpstr>
      <vt:lpstr>Sheet14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HQ</cp:lastModifiedBy>
  <cp:lastPrinted>2020-09-30T03:15:37Z</cp:lastPrinted>
  <dcterms:created xsi:type="dcterms:W3CDTF">2020-05-25T02:03:51Z</dcterms:created>
  <dcterms:modified xsi:type="dcterms:W3CDTF">2020-10-20T09:24:14Z</dcterms:modified>
</cp:coreProperties>
</file>